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G:\IS\HFAS\Projects\0123-00 District Reports\DistRep2018\Stockport\Report\"/>
    </mc:Choice>
  </mc:AlternateContent>
  <xr:revisionPtr revIDLastSave="0" documentId="13_ncr:1_{138D04B4-2A04-45AD-8336-C8249EFC29D1}" xr6:coauthVersionLast="44" xr6:coauthVersionMax="44" xr10:uidLastSave="{00000000-0000-0000-0000-000000000000}"/>
  <bookViews>
    <workbookView xWindow="-120" yWindow="-120" windowWidth="19440" windowHeight="15000" xr2:uid="{B8D1BDF0-C03B-4C2E-9DF0-F8F7A0760D46}"/>
  </bookViews>
  <sheets>
    <sheet name="Key Centre Notes" sheetId="1" r:id="rId1"/>
    <sheet name="Cordon Map" sheetId="2" r:id="rId2"/>
    <sheet name="Table 9 Key Centre Surveys AM" sheetId="3" r:id="rId3"/>
    <sheet name="Table 10 Key Centre Surveys  OP" sheetId="4" r:id="rId4"/>
    <sheet name="Table 11 Key Centre Surveys PM" sheetId="5" r:id="rId5"/>
    <sheet name="Tab 12  KC Traffic Trend" sheetId="6" r:id="rId6"/>
    <sheet name="Tabs 13 14 KC Car Occupancy" sheetId="7" r:id="rId7"/>
    <sheet name="Table 15 Rail to KC" sheetId="8" r:id="rId8"/>
    <sheet name="Table 16 Walk to KC" sheetId="9" r:id="rId9"/>
    <sheet name="Table 17 KC Car&amp;Non-carTrips " sheetId="10" r:id="rId10"/>
  </sheets>
  <definedNames>
    <definedName name="_Toc174354940" localSheetId="0">'Key Centre Notes'!#REF!</definedName>
    <definedName name="_Toc243370737" localSheetId="5">'Tab 12  KC Traffic Trend'!#REF!</definedName>
    <definedName name="_Toc243370739" localSheetId="9">'Table 17 KC Car&amp;Non-carTrips '!#REF!</definedName>
    <definedName name="_xlnm.Print_Area" localSheetId="1">'Cordon Map'!$A$1:$N$62</definedName>
    <definedName name="_xlnm.Print_Area" localSheetId="0">'Key Centre Notes'!$A$1:$M$47</definedName>
    <definedName name="_xlnm.Print_Area" localSheetId="5">'Tab 12  KC Traffic Trend'!$A$1:$T$44</definedName>
    <definedName name="_xlnm.Print_Area" localSheetId="3">'Table 10 Key Centre Surveys  OP'!$A$1:$N$45</definedName>
    <definedName name="_xlnm.Print_Area" localSheetId="4">'Table 11 Key Centre Surveys PM'!$A$1:$N$45</definedName>
    <definedName name="_xlnm.Print_Area" localSheetId="7">'Table 15 Rail to KC'!$A$1:$I$49</definedName>
    <definedName name="_xlnm.Print_Area" localSheetId="8">'Table 16 Walk to KC'!$A$1:$F$49</definedName>
    <definedName name="_xlnm.Print_Area" localSheetId="9">'Table 17 KC Car&amp;Non-carTrips '!$A$1:$X$54</definedName>
    <definedName name="_xlnm.Print_Area" localSheetId="2">'Table 9 Key Centre Surveys AM'!$A$1:$N$45</definedName>
    <definedName name="_xlnm.Print_Area" localSheetId="6">'Tabs 13 14 KC Car Occupancy'!$A$1:$G$51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3" i="10" l="1"/>
  <c r="F53" i="10"/>
  <c r="E53" i="10"/>
  <c r="D53" i="10"/>
  <c r="C53" i="10"/>
  <c r="I52" i="10"/>
  <c r="H52" i="10"/>
  <c r="H53" i="10" s="1"/>
  <c r="H51" i="10"/>
  <c r="J51" i="10" s="1"/>
  <c r="J50" i="10"/>
  <c r="I50" i="10"/>
  <c r="H50" i="10"/>
  <c r="J49" i="10"/>
  <c r="H49" i="10"/>
  <c r="I49" i="10" s="1"/>
  <c r="I48" i="10"/>
  <c r="H48" i="10"/>
  <c r="J48" i="10" s="1"/>
  <c r="H47" i="10"/>
  <c r="J47" i="10" s="1"/>
  <c r="J46" i="10"/>
  <c r="I46" i="10"/>
  <c r="H46" i="10"/>
  <c r="J45" i="10"/>
  <c r="H45" i="10"/>
  <c r="I45" i="10" s="1"/>
  <c r="I44" i="10"/>
  <c r="H44" i="10"/>
  <c r="J44" i="10" s="1"/>
  <c r="H43" i="10"/>
  <c r="J43" i="10" s="1"/>
  <c r="J42" i="10"/>
  <c r="I42" i="10"/>
  <c r="H42" i="10"/>
  <c r="J41" i="10"/>
  <c r="H41" i="10"/>
  <c r="I41" i="10" s="1"/>
  <c r="I40" i="10"/>
  <c r="H40" i="10"/>
  <c r="J40" i="10" s="1"/>
  <c r="H39" i="10"/>
  <c r="J39" i="10" s="1"/>
  <c r="J38" i="10"/>
  <c r="I38" i="10"/>
  <c r="H38" i="10"/>
  <c r="J37" i="10"/>
  <c r="H37" i="10"/>
  <c r="I37" i="10" s="1"/>
  <c r="G36" i="10"/>
  <c r="F36" i="10"/>
  <c r="E36" i="10"/>
  <c r="D36" i="10"/>
  <c r="C36" i="10"/>
  <c r="J35" i="10"/>
  <c r="I35" i="10"/>
  <c r="H35" i="10"/>
  <c r="H36" i="10" s="1"/>
  <c r="J34" i="10"/>
  <c r="H34" i="10"/>
  <c r="I34" i="10" s="1"/>
  <c r="I33" i="10"/>
  <c r="H33" i="10"/>
  <c r="J33" i="10" s="1"/>
  <c r="H32" i="10"/>
  <c r="J32" i="10" s="1"/>
  <c r="J31" i="10"/>
  <c r="I31" i="10"/>
  <c r="H31" i="10"/>
  <c r="J30" i="10"/>
  <c r="H30" i="10"/>
  <c r="I30" i="10" s="1"/>
  <c r="I29" i="10"/>
  <c r="H29" i="10"/>
  <c r="J29" i="10" s="1"/>
  <c r="H28" i="10"/>
  <c r="J28" i="10" s="1"/>
  <c r="J27" i="10"/>
  <c r="I27" i="10"/>
  <c r="H27" i="10"/>
  <c r="J26" i="10"/>
  <c r="H26" i="10"/>
  <c r="I26" i="10" s="1"/>
  <c r="I25" i="10"/>
  <c r="H25" i="10"/>
  <c r="J25" i="10" s="1"/>
  <c r="H24" i="10"/>
  <c r="J24" i="10" s="1"/>
  <c r="J23" i="10"/>
  <c r="I23" i="10"/>
  <c r="H23" i="10"/>
  <c r="J22" i="10"/>
  <c r="H22" i="10"/>
  <c r="I22" i="10" s="1"/>
  <c r="I21" i="10"/>
  <c r="H21" i="10"/>
  <c r="J21" i="10" s="1"/>
  <c r="H20" i="10"/>
  <c r="J20" i="10" s="1"/>
  <c r="G19" i="10"/>
  <c r="F19" i="10"/>
  <c r="E19" i="10"/>
  <c r="D19" i="10"/>
  <c r="C19" i="10"/>
  <c r="I18" i="10"/>
  <c r="H18" i="10"/>
  <c r="H19" i="10" s="1"/>
  <c r="H17" i="10"/>
  <c r="J17" i="10" s="1"/>
  <c r="J16" i="10"/>
  <c r="I16" i="10"/>
  <c r="H16" i="10"/>
  <c r="J15" i="10"/>
  <c r="H15" i="10"/>
  <c r="I15" i="10" s="1"/>
  <c r="I14" i="10"/>
  <c r="H14" i="10"/>
  <c r="J14" i="10" s="1"/>
  <c r="H13" i="10"/>
  <c r="J13" i="10" s="1"/>
  <c r="J12" i="10"/>
  <c r="I12" i="10"/>
  <c r="H12" i="10"/>
  <c r="J11" i="10"/>
  <c r="H11" i="10"/>
  <c r="I11" i="10" s="1"/>
  <c r="I10" i="10"/>
  <c r="H10" i="10"/>
  <c r="J10" i="10" s="1"/>
  <c r="H9" i="10"/>
  <c r="J9" i="10" s="1"/>
  <c r="J8" i="10"/>
  <c r="I8" i="10"/>
  <c r="H8" i="10"/>
  <c r="J7" i="10"/>
  <c r="H7" i="10"/>
  <c r="I7" i="10" s="1"/>
  <c r="I6" i="10"/>
  <c r="H6" i="10"/>
  <c r="J6" i="10" s="1"/>
  <c r="H5" i="10"/>
  <c r="J5" i="10" s="1"/>
  <c r="J4" i="10"/>
  <c r="I4" i="10"/>
  <c r="H4" i="10"/>
  <c r="J3" i="10"/>
  <c r="H3" i="10"/>
  <c r="I3" i="10" s="1"/>
  <c r="D21" i="9"/>
  <c r="C21" i="9"/>
  <c r="B21" i="9"/>
  <c r="D23" i="8"/>
  <c r="C23" i="8"/>
  <c r="B23" i="8"/>
  <c r="H43" i="6"/>
  <c r="G43" i="6"/>
  <c r="F43" i="6"/>
  <c r="E43" i="6"/>
  <c r="D43" i="6"/>
  <c r="C43" i="6"/>
  <c r="I42" i="6"/>
  <c r="I43" i="6" s="1"/>
  <c r="I41" i="6"/>
  <c r="I40" i="6"/>
  <c r="I39" i="6"/>
  <c r="I38" i="6"/>
  <c r="I37" i="6"/>
  <c r="I36" i="6"/>
  <c r="I35" i="6"/>
  <c r="I34" i="6"/>
  <c r="I33" i="6"/>
  <c r="I32" i="6"/>
  <c r="I31" i="6"/>
  <c r="I30" i="6"/>
  <c r="I29" i="6"/>
  <c r="I28" i="6"/>
  <c r="I27" i="6"/>
  <c r="I26" i="6"/>
  <c r="I25" i="6"/>
  <c r="Q24" i="6"/>
  <c r="P24" i="6"/>
  <c r="O24" i="6"/>
  <c r="N24" i="6"/>
  <c r="M24" i="6"/>
  <c r="L24" i="6"/>
  <c r="H24" i="6"/>
  <c r="G24" i="6"/>
  <c r="F24" i="6"/>
  <c r="E24" i="6"/>
  <c r="D24" i="6"/>
  <c r="C24" i="6"/>
  <c r="R23" i="6"/>
  <c r="R24" i="6" s="1"/>
  <c r="I23" i="6"/>
  <c r="I24" i="6" s="1"/>
  <c r="R22" i="6"/>
  <c r="I22" i="6"/>
  <c r="R21" i="6"/>
  <c r="I21" i="6"/>
  <c r="R20" i="6"/>
  <c r="I20" i="6"/>
  <c r="R19" i="6"/>
  <c r="I19" i="6"/>
  <c r="R18" i="6"/>
  <c r="I18" i="6"/>
  <c r="R17" i="6"/>
  <c r="I17" i="6"/>
  <c r="R16" i="6"/>
  <c r="I16" i="6"/>
  <c r="R15" i="6"/>
  <c r="I15" i="6"/>
  <c r="R14" i="6"/>
  <c r="I14" i="6"/>
  <c r="R13" i="6"/>
  <c r="I13" i="6"/>
  <c r="R12" i="6"/>
  <c r="I12" i="6"/>
  <c r="R11" i="6"/>
  <c r="I11" i="6"/>
  <c r="R10" i="6"/>
  <c r="I10" i="6"/>
  <c r="R9" i="6"/>
  <c r="I9" i="6"/>
  <c r="R8" i="6"/>
  <c r="I8" i="6"/>
  <c r="R7" i="6"/>
  <c r="I7" i="6"/>
  <c r="R6" i="6"/>
  <c r="I6" i="6"/>
  <c r="M28" i="5"/>
  <c r="M29" i="5" s="1"/>
  <c r="L28" i="5"/>
  <c r="K28" i="5"/>
  <c r="J28" i="5"/>
  <c r="I28" i="5"/>
  <c r="I29" i="5" s="1"/>
  <c r="G28" i="5"/>
  <c r="F28" i="5"/>
  <c r="E28" i="5"/>
  <c r="D28" i="5"/>
  <c r="C28" i="5"/>
  <c r="N27" i="5"/>
  <c r="N26" i="5"/>
  <c r="N25" i="5"/>
  <c r="N24" i="5"/>
  <c r="N23" i="5"/>
  <c r="N22" i="5"/>
  <c r="N21" i="5"/>
  <c r="N20" i="5"/>
  <c r="N19" i="5"/>
  <c r="N18" i="5"/>
  <c r="N17" i="5"/>
  <c r="N16" i="5"/>
  <c r="N15" i="5"/>
  <c r="N14" i="5"/>
  <c r="N13" i="5"/>
  <c r="N12" i="5"/>
  <c r="N11" i="5"/>
  <c r="N10" i="5"/>
  <c r="N9" i="5"/>
  <c r="N8" i="5"/>
  <c r="N7" i="5"/>
  <c r="N6" i="5"/>
  <c r="N5" i="5"/>
  <c r="N4" i="5"/>
  <c r="N3" i="5"/>
  <c r="N28" i="5" s="1"/>
  <c r="M28" i="4"/>
  <c r="L28" i="4"/>
  <c r="L29" i="4" s="1"/>
  <c r="K28" i="4"/>
  <c r="J28" i="4"/>
  <c r="J29" i="4" s="1"/>
  <c r="I28" i="4"/>
  <c r="G28" i="4"/>
  <c r="F28" i="4"/>
  <c r="E28" i="4"/>
  <c r="D28" i="4"/>
  <c r="C28" i="4"/>
  <c r="N27" i="4"/>
  <c r="N26" i="4"/>
  <c r="N25" i="4"/>
  <c r="N24" i="4"/>
  <c r="N23" i="4"/>
  <c r="N22" i="4"/>
  <c r="N21" i="4"/>
  <c r="N20" i="4"/>
  <c r="N19" i="4"/>
  <c r="N18" i="4"/>
  <c r="N17" i="4"/>
  <c r="N16" i="4"/>
  <c r="N15" i="4"/>
  <c r="N14" i="4"/>
  <c r="N13" i="4"/>
  <c r="N12" i="4"/>
  <c r="N11" i="4"/>
  <c r="N10" i="4"/>
  <c r="N9" i="4"/>
  <c r="N8" i="4"/>
  <c r="N7" i="4"/>
  <c r="N6" i="4"/>
  <c r="N5" i="4"/>
  <c r="N4" i="4"/>
  <c r="N3" i="4"/>
  <c r="N28" i="4" s="1"/>
  <c r="M28" i="3"/>
  <c r="L28" i="3"/>
  <c r="L29" i="3" s="1"/>
  <c r="K28" i="3"/>
  <c r="J28" i="3"/>
  <c r="I28" i="3"/>
  <c r="O28" i="3" s="1"/>
  <c r="G28" i="3"/>
  <c r="F28" i="3"/>
  <c r="E28" i="3"/>
  <c r="D28" i="3"/>
  <c r="C28" i="3"/>
  <c r="Q27" i="3"/>
  <c r="N27" i="3"/>
  <c r="Q26" i="3"/>
  <c r="N26" i="3"/>
  <c r="Q25" i="3"/>
  <c r="N25" i="3"/>
  <c r="H25" i="3"/>
  <c r="Q24" i="3"/>
  <c r="N24" i="3"/>
  <c r="H24" i="3"/>
  <c r="Q23" i="3"/>
  <c r="N23" i="3"/>
  <c r="Q22" i="3"/>
  <c r="N22" i="3"/>
  <c r="H22" i="3"/>
  <c r="Q21" i="3"/>
  <c r="N21" i="3"/>
  <c r="Q20" i="3"/>
  <c r="N20" i="3"/>
  <c r="Q19" i="3"/>
  <c r="N19" i="3"/>
  <c r="Q18" i="3"/>
  <c r="N18" i="3"/>
  <c r="H18" i="3"/>
  <c r="Q17" i="3"/>
  <c r="N17" i="3"/>
  <c r="Q16" i="3"/>
  <c r="N16" i="3"/>
  <c r="Q15" i="3"/>
  <c r="N15" i="3"/>
  <c r="Q14" i="3"/>
  <c r="N14" i="3"/>
  <c r="Q13" i="3"/>
  <c r="N13" i="3"/>
  <c r="Q12" i="3"/>
  <c r="N12" i="3"/>
  <c r="Q11" i="3"/>
  <c r="N11" i="3"/>
  <c r="H11" i="3"/>
  <c r="Q10" i="3"/>
  <c r="N10" i="3"/>
  <c r="Q9" i="3"/>
  <c r="N9" i="3"/>
  <c r="H9" i="3"/>
  <c r="Q8" i="3"/>
  <c r="N8" i="3"/>
  <c r="N28" i="3" s="1"/>
  <c r="H8" i="3"/>
  <c r="Q7" i="3"/>
  <c r="N7" i="3"/>
  <c r="Q6" i="3"/>
  <c r="N6" i="3"/>
  <c r="Q5" i="3"/>
  <c r="N5" i="3"/>
  <c r="Q4" i="3"/>
  <c r="N4" i="3"/>
  <c r="Q3" i="3"/>
  <c r="N3" i="3"/>
  <c r="L29" i="5" l="1"/>
  <c r="N29" i="5"/>
  <c r="J29" i="5"/>
  <c r="K29" i="5"/>
  <c r="N29" i="3"/>
  <c r="M29" i="3"/>
  <c r="I29" i="3"/>
  <c r="K29" i="3"/>
  <c r="J29" i="3"/>
  <c r="N29" i="4"/>
  <c r="M29" i="4"/>
  <c r="I29" i="4"/>
  <c r="K29" i="4"/>
  <c r="I5" i="10"/>
  <c r="I9" i="10"/>
  <c r="I13" i="10"/>
  <c r="I17" i="10"/>
  <c r="J18" i="10"/>
  <c r="I20" i="10"/>
  <c r="I24" i="10"/>
  <c r="I28" i="10"/>
  <c r="I32" i="10"/>
  <c r="I39" i="10"/>
  <c r="I43" i="10"/>
  <c r="I47" i="10"/>
  <c r="I51" i="10"/>
  <c r="J52" i="10"/>
  <c r="H29" i="5"/>
</calcChain>
</file>

<file path=xl/sharedStrings.xml><?xml version="1.0" encoding="utf-8"?>
<sst xmlns="http://schemas.openxmlformats.org/spreadsheetml/2006/main" count="422" uniqueCount="103">
  <si>
    <t>Key Centre Monitoring</t>
  </si>
  <si>
    <t>Traffic and rail counts were conducted on a cordon around Stockport in 1997, on a three year cycle (2000 and 2003) and then annually to monitor progress towards key objectives in the first Greater Manchester Local Transport Plan (GMLTP) and its successor, GMLTP2. Pedestrian surveys were added to the programme in 2003.</t>
  </si>
  <si>
    <t xml:space="preserve">Tables providing details of road traffic and modal share trends are presented in this report. </t>
  </si>
  <si>
    <t>Before 2008, CPS (Continuous Passenger Sampling) data had been used to estimate bus trips. However this data was not designed to give an accurate picture of bus passengers at a local level and from 2008, counts of bus passengers crossing the cordon have been conducted.</t>
  </si>
  <si>
    <t>The 'Cordon Map' worksheet shows the location of survey sites and the key centre boundary.</t>
  </si>
  <si>
    <t>Notes:</t>
  </si>
  <si>
    <t xml:space="preserve">Table 9 Key Centre Cordon Survey Summary by Site in October 2018 (07:30-09:30) </t>
  </si>
  <si>
    <t>Site No</t>
  </si>
  <si>
    <t>Location</t>
  </si>
  <si>
    <t>Cars</t>
  </si>
  <si>
    <t>LGVs</t>
  </si>
  <si>
    <t>OGVs</t>
  </si>
  <si>
    <t>Buses</t>
  </si>
  <si>
    <t>Motor Cycles</t>
  </si>
  <si>
    <t>Car Occupancy</t>
  </si>
  <si>
    <t>Car Trips</t>
  </si>
  <si>
    <t>Pedal Cycles</t>
  </si>
  <si>
    <t>Bus Trips*</t>
  </si>
  <si>
    <t>Walk</t>
  </si>
  <si>
    <t>Rail</t>
  </si>
  <si>
    <t>All Trips (excl m/c &amp; goods)</t>
  </si>
  <si>
    <t>A6 Wellington Rd North</t>
  </si>
  <si>
    <t>B6167 Lancashire Hill</t>
  </si>
  <si>
    <t>A560 Great Portwood St</t>
  </si>
  <si>
    <t>New Bridge Lane</t>
  </si>
  <si>
    <t>Spring Gardens</t>
  </si>
  <si>
    <t>Higher Hillgate</t>
  </si>
  <si>
    <t>A6 Wellington Rd South</t>
  </si>
  <si>
    <t>Greek St</t>
  </si>
  <si>
    <t>Daw Bank</t>
  </si>
  <si>
    <t>Heaton Lane</t>
  </si>
  <si>
    <t>A560 Great Egerton St</t>
  </si>
  <si>
    <t>Stockport Railway Station</t>
  </si>
  <si>
    <t/>
  </si>
  <si>
    <t>M60 Footbridge to Gt Egerton St</t>
  </si>
  <si>
    <t>M60 Subway to Howard St</t>
  </si>
  <si>
    <t>Portwood Roundabout Subway</t>
  </si>
  <si>
    <t>Mersey St</t>
  </si>
  <si>
    <t>St Mary's Way Footbridge</t>
  </si>
  <si>
    <t>Shawcross St</t>
  </si>
  <si>
    <t>Hindley St</t>
  </si>
  <si>
    <t>Junction Rd</t>
  </si>
  <si>
    <t>Footbridge to Thomas St</t>
  </si>
  <si>
    <t>Chestergate</t>
  </si>
  <si>
    <t>Marsland St</t>
  </si>
  <si>
    <t>Upper Brook Street</t>
  </si>
  <si>
    <t>Cooper Street</t>
  </si>
  <si>
    <t>Total</t>
  </si>
  <si>
    <t xml:space="preserve">Average Car Occupancy = </t>
  </si>
  <si>
    <t>Notes</t>
  </si>
  <si>
    <t>This table summarises all the cordon surveys conducted in Stockport Town centre in October 2018 in the AM peak period.</t>
  </si>
  <si>
    <r>
      <rPr>
        <b/>
        <sz val="11"/>
        <rFont val="Calibri"/>
        <family val="2"/>
        <scheme val="minor"/>
      </rPr>
      <t xml:space="preserve">Car Occupancy Surveys -  </t>
    </r>
    <r>
      <rPr>
        <sz val="11"/>
        <rFont val="Calibri"/>
        <family val="2"/>
        <scheme val="minor"/>
      </rPr>
      <t>At sites where car occupancy has not been surveyed, the average rate (highlighted) has been assumed.</t>
    </r>
  </si>
  <si>
    <t>Site 85707 Wellington Rd South - due to survey issues this site has also been allotted the average car occupancy rate for the period.</t>
  </si>
  <si>
    <r>
      <rPr>
        <b/>
        <sz val="11"/>
        <rFont val="Calibri"/>
        <family val="2"/>
        <scheme val="minor"/>
      </rPr>
      <t>Bus Occupancy Surveys -</t>
    </r>
    <r>
      <rPr>
        <sz val="11"/>
        <rFont val="Calibri"/>
        <family val="2"/>
        <scheme val="minor"/>
      </rPr>
      <t xml:space="preserve"> Visibility issues at sites 85702, 85707, 85708 and 85711 meant it was impossible in many cases to ascertain accurate numbers of upper deck bus passengers. Where this was the case, estimates based on other available data have been applied. In addition, fewer buses were observed at bus occupancy count sites due to development work rerouting a number of services via site 85709 (Daw Bank) where no bus survey was in operation. A bus occupancy survey is planned for this site in 2019.</t>
    </r>
  </si>
  <si>
    <t xml:space="preserve">Table 10 Key Centre Cordon Survey Summary by Site in October 2018 (10:00-12:00) </t>
  </si>
  <si>
    <t xml:space="preserve">Table 11 Key Centre Cordon Survey Summary by Site in October 2018 (16:00-18:00) </t>
  </si>
  <si>
    <t>Trend in Vehicles Crossing Stockport Key Centre Cordon</t>
  </si>
  <si>
    <t>Table 12 shows the number of vehicles, by type, entering Stockport key centre.</t>
  </si>
  <si>
    <t>Table 12 Trend in Vehicles Crossing Stockport Key Centre Cordon</t>
  </si>
  <si>
    <t>Time Period</t>
  </si>
  <si>
    <t>Year</t>
  </si>
  <si>
    <t>LGV</t>
  </si>
  <si>
    <t>OGV</t>
  </si>
  <si>
    <t>M/C</t>
  </si>
  <si>
    <t>P/C</t>
  </si>
  <si>
    <t>All</t>
  </si>
  <si>
    <t>07:30-09:30</t>
  </si>
  <si>
    <t>10:00-12:00</t>
  </si>
  <si>
    <t>2018/1997</t>
  </si>
  <si>
    <t>16:00-18:00</t>
  </si>
  <si>
    <t>Car Occupancy at Key Centre Cordon Sites (towards Key Centre) October 2018</t>
  </si>
  <si>
    <t>Table 13 Car Occupancy at Key Centre Cordon Sites (towards Key Centre) October 2018</t>
  </si>
  <si>
    <t>Site</t>
  </si>
  <si>
    <t>% Driver Only</t>
  </si>
  <si>
    <t>Average Occupancy</t>
  </si>
  <si>
    <t>85701 - A6 Wellington Rd North</t>
  </si>
  <si>
    <t>85702 - B6167 Lancashire Hill</t>
  </si>
  <si>
    <t>85703 - A560 Gt Portwood</t>
  </si>
  <si>
    <t>85704 - U New Bridge Lane</t>
  </si>
  <si>
    <t>85705 - Spring Gardens</t>
  </si>
  <si>
    <t>85707 - A6 Wellington Rd South</t>
  </si>
  <si>
    <t>Data excluded in 2018 (see footnote)</t>
  </si>
  <si>
    <t>85708 - Greek St</t>
  </si>
  <si>
    <t>85710 - Heaton Ln</t>
  </si>
  <si>
    <t>85711 - A560 Gt Egerton St</t>
  </si>
  <si>
    <t>All Sites</t>
  </si>
  <si>
    <r>
      <rPr>
        <b/>
        <sz val="9"/>
        <rFont val="Calibri"/>
        <family val="2"/>
        <scheme val="minor"/>
      </rPr>
      <t>85707</t>
    </r>
    <r>
      <rPr>
        <sz val="9"/>
        <rFont val="Calibri"/>
        <family val="2"/>
        <scheme val="minor"/>
      </rPr>
      <t>: Survey issues caused the data for this site to be deemed of insufficient quality for inclusion in this report.</t>
    </r>
  </si>
  <si>
    <r>
      <rPr>
        <b/>
        <sz val="9"/>
        <rFont val="Calibri"/>
        <family val="2"/>
        <scheme val="minor"/>
      </rPr>
      <t>85710, 85711</t>
    </r>
    <r>
      <rPr>
        <sz val="9"/>
        <rFont val="Calibri"/>
        <family val="2"/>
        <scheme val="minor"/>
      </rPr>
      <t>: New sites introduced in 2018</t>
    </r>
  </si>
  <si>
    <t xml:space="preserve">Table 14 Trend in Stockport Key Centre Car Occupancy Rates </t>
  </si>
  <si>
    <t>Rail Travel to Key Centre</t>
  </si>
  <si>
    <t xml:space="preserve">Table 15 Rail Passengers Entering Stockport Key Centre 1997, 1998, 2001, 2004 &amp; 2007  - 2018
</t>
  </si>
  <si>
    <t>Pedestrians Entering Key Centre</t>
  </si>
  <si>
    <t xml:space="preserve">Table 16 Trend in Pedestrians Entering Stockport Key Centre </t>
  </si>
  <si>
    <t>2018/2003</t>
  </si>
  <si>
    <t xml:space="preserve"> Table 17     Car and Non-Car Trips into Stockport Key Centre</t>
  </si>
  <si>
    <t>Car</t>
  </si>
  <si>
    <t>Bus</t>
  </si>
  <si>
    <t>Cycle</t>
  </si>
  <si>
    <t>% Car</t>
  </si>
  <si>
    <t>% Non-Car</t>
  </si>
  <si>
    <r>
      <rPr>
        <b/>
        <sz val="11"/>
        <rFont val="Calibri"/>
        <family val="2"/>
      </rPr>
      <t xml:space="preserve">Site 85707 (Wellington Rd South): </t>
    </r>
    <r>
      <rPr>
        <sz val="11"/>
        <rFont val="Calibri"/>
        <family val="2"/>
      </rPr>
      <t>due to survey issues the car occupancy data for this site was excluded and instead the site was allotted the average car occupancy rate for each period.</t>
    </r>
  </si>
  <si>
    <r>
      <rPr>
        <b/>
        <sz val="11"/>
        <rFont val="Calibri"/>
        <family val="2"/>
      </rPr>
      <t>Bus Occupancy Surveys:</t>
    </r>
    <r>
      <rPr>
        <sz val="11"/>
        <rFont val="Calibri"/>
        <family val="2"/>
      </rPr>
      <t xml:space="preserve"> Video surveys to determine bus occupancies were affected by a number of visibility issues which made it difficult to establish the number of upper deck passengers. In these cases an estimate based on existing data has been applied. These are indicated in the footnotes of the appropriate tables.</t>
    </r>
  </si>
  <si>
    <t>The Key centre cordon surveys in Stockport were conducted in October 2018. The following issues were encountered;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</si>
</sst>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0"/>
      <name val="Arial"/>
      <family val="2"/>
    </font>
    <font>
      <sz val="11"/>
      <color theme="1"/>
      <name val="Calibri"/>
      <family val="2"/>
      <scheme val="minor"/>
    </font>
    <font>
      <sz val="11"/>
      <color rgb="FFFF0000"/>
      <name val="Calibri"/>
      <family val="2"/>
      <scheme val="minor"/>
    </font>
    <font>
      <sz val="10"/>
      <name val="Arial"/>
      <family val="2"/>
    </font>
    <font>
      <b/>
      <sz val="10"/>
      <color theme="1"/>
      <name val="Arial"/>
      <family val="2"/>
    </font>
    <font>
      <sz val="10"/>
      <color theme="1"/>
      <name val="Arial"/>
      <family val="2"/>
    </font>
    <font>
      <sz val="10"/>
      <color rgb="FFFF0000"/>
      <name val="Arial"/>
      <family val="2"/>
    </font>
    <font>
      <sz val="11"/>
      <color theme="1"/>
      <name val="Calibri"/>
      <family val="2"/>
    </font>
    <font>
      <sz val="11"/>
      <color theme="1"/>
      <name val="Arial"/>
      <family val="2"/>
    </font>
    <font>
      <b/>
      <sz val="11"/>
      <name val="Calibri"/>
      <family val="2"/>
    </font>
    <font>
      <sz val="11"/>
      <name val="Calibri"/>
      <family val="2"/>
      <scheme val="minor"/>
    </font>
    <font>
      <sz val="9"/>
      <name val="Times New Roman"/>
      <family val="1"/>
    </font>
    <font>
      <b/>
      <sz val="11"/>
      <name val="Calibri"/>
      <family val="2"/>
      <scheme val="minor"/>
    </font>
    <font>
      <sz val="11"/>
      <name val="Arial"/>
      <family val="2"/>
    </font>
    <font>
      <b/>
      <u/>
      <sz val="11"/>
      <name val="Calibri"/>
      <family val="2"/>
      <scheme val="minor"/>
    </font>
    <font>
      <b/>
      <sz val="12"/>
      <name val="Calibri"/>
      <family val="2"/>
    </font>
    <font>
      <sz val="11"/>
      <name val="Calibri"/>
      <family val="2"/>
    </font>
    <font>
      <sz val="11"/>
      <color theme="0"/>
      <name val="Calibri"/>
      <family val="2"/>
    </font>
    <font>
      <sz val="9"/>
      <name val="Calibri"/>
      <family val="2"/>
      <scheme val="minor"/>
    </font>
    <font>
      <b/>
      <sz val="9"/>
      <name val="Calibri"/>
      <family val="2"/>
      <scheme val="minor"/>
    </font>
    <font>
      <b/>
      <sz val="14"/>
      <name val="Calibri"/>
      <family val="2"/>
      <scheme val="minor"/>
    </font>
    <font>
      <b/>
      <sz val="12"/>
      <name val="Calibri"/>
      <family val="2"/>
      <scheme val="minor"/>
    </font>
    <font>
      <sz val="12"/>
      <name val="Arial"/>
      <family val="2"/>
    </font>
    <font>
      <sz val="12"/>
      <name val="Calibri"/>
      <family val="2"/>
      <scheme val="minor"/>
    </font>
    <font>
      <sz val="11"/>
      <color rgb="FFFF0000"/>
      <name val="Calibri"/>
      <family val="2"/>
    </font>
    <font>
      <b/>
      <sz val="11"/>
      <color rgb="FFFF0000"/>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indexed="22"/>
        <bgColor indexed="64"/>
      </patternFill>
    </fill>
  </fills>
  <borders count="63">
    <border>
      <left/>
      <right/>
      <top/>
      <bottom/>
      <diagonal/>
    </border>
    <border>
      <left style="double">
        <color indexed="64"/>
      </left>
      <right style="thin">
        <color indexed="64"/>
      </right>
      <top style="double">
        <color indexed="64"/>
      </top>
      <bottom style="thin">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auto="1"/>
      </left>
      <right/>
      <top style="thin">
        <color auto="1"/>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double">
        <color indexed="64"/>
      </right>
      <top style="thin">
        <color indexed="64"/>
      </top>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auto="1"/>
      </top>
      <bottom/>
      <diagonal/>
    </border>
    <border>
      <left style="medium">
        <color indexed="64"/>
      </left>
      <right style="double">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medium">
        <color indexed="64"/>
      </left>
      <right style="medium">
        <color indexed="64"/>
      </right>
      <top/>
      <bottom style="medium">
        <color indexed="64"/>
      </bottom>
      <diagonal/>
    </border>
    <border>
      <left style="double">
        <color indexed="64"/>
      </left>
      <right/>
      <top style="medium">
        <color indexed="64"/>
      </top>
      <bottom style="thin">
        <color indexed="64"/>
      </bottom>
      <diagonal/>
    </border>
    <border>
      <left style="medium">
        <color indexed="64"/>
      </left>
      <right style="medium">
        <color indexed="64"/>
      </right>
      <top/>
      <bottom/>
      <diagonal/>
    </border>
    <border>
      <left style="double">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s>
  <cellStyleXfs count="6">
    <xf numFmtId="0" fontId="0" fillId="0" borderId="0"/>
    <xf numFmtId="9" fontId="3" fillId="0" borderId="0" applyFont="0" applyFill="0" applyBorder="0" applyAlignment="0" applyProtection="0"/>
    <xf numFmtId="0" fontId="3" fillId="0" borderId="0"/>
    <xf numFmtId="0" fontId="11" fillId="0" borderId="0">
      <alignment horizontal="center" vertical="center"/>
    </xf>
    <xf numFmtId="0" fontId="3" fillId="0" borderId="0"/>
    <xf numFmtId="0" fontId="3" fillId="0" borderId="0"/>
  </cellStyleXfs>
  <cellXfs count="230">
    <xf numFmtId="0" fontId="0" fillId="0" borderId="0" xfId="0"/>
    <xf numFmtId="0" fontId="4" fillId="0" borderId="0" xfId="0" applyFont="1"/>
    <xf numFmtId="0" fontId="5" fillId="0" borderId="0" xfId="0" applyFont="1"/>
    <xf numFmtId="0" fontId="6" fillId="0" borderId="0" xfId="0" applyFont="1"/>
    <xf numFmtId="0" fontId="8" fillId="0" borderId="0" xfId="0" applyFont="1" applyAlignment="1">
      <alignment horizontal="center" wrapText="1"/>
    </xf>
    <xf numFmtId="0" fontId="6" fillId="0" borderId="0" xfId="0" applyFont="1" applyAlignment="1">
      <alignment horizontal="center"/>
    </xf>
    <xf numFmtId="0" fontId="3" fillId="0" borderId="0" xfId="0" applyFont="1"/>
    <xf numFmtId="0" fontId="6" fillId="2" borderId="0" xfId="0" applyFont="1" applyFill="1"/>
    <xf numFmtId="0" fontId="10" fillId="0" borderId="0" xfId="2" applyFont="1"/>
    <xf numFmtId="0" fontId="10" fillId="0" borderId="4" xfId="2" applyFont="1" applyBorder="1" applyAlignment="1">
      <alignment horizontal="left"/>
    </xf>
    <xf numFmtId="0" fontId="10" fillId="0" borderId="5" xfId="2" applyFont="1" applyBorder="1"/>
    <xf numFmtId="0" fontId="10" fillId="0" borderId="5" xfId="2" applyFont="1" applyBorder="1" applyAlignment="1">
      <alignment horizontal="center"/>
    </xf>
    <xf numFmtId="0" fontId="10" fillId="0" borderId="5" xfId="2" applyFont="1" applyBorder="1" applyAlignment="1">
      <alignment horizontal="center" wrapText="1"/>
    </xf>
    <xf numFmtId="0" fontId="10" fillId="0" borderId="6" xfId="2" applyFont="1" applyBorder="1" applyAlignment="1">
      <alignment horizontal="center" wrapText="1"/>
    </xf>
    <xf numFmtId="1" fontId="10" fillId="0" borderId="5" xfId="2" applyNumberFormat="1" applyFont="1" applyBorder="1"/>
    <xf numFmtId="2" fontId="10" fillId="0" borderId="5" xfId="3" applyNumberFormat="1" applyFont="1" applyBorder="1" applyAlignment="1">
      <alignment horizontal="right" vertical="center"/>
    </xf>
    <xf numFmtId="1" fontId="10" fillId="0" borderId="6" xfId="2" applyNumberFormat="1" applyFont="1" applyBorder="1"/>
    <xf numFmtId="2" fontId="10" fillId="4" borderId="5" xfId="3" applyNumberFormat="1" applyFont="1" applyFill="1" applyBorder="1" applyAlignment="1">
      <alignment horizontal="right" vertical="center"/>
    </xf>
    <xf numFmtId="1" fontId="10" fillId="0" borderId="5" xfId="2" applyNumberFormat="1" applyFont="1" applyBorder="1" applyAlignment="1">
      <alignment wrapText="1"/>
    </xf>
    <xf numFmtId="1" fontId="12" fillId="0" borderId="5" xfId="2" applyNumberFormat="1" applyFont="1" applyBorder="1"/>
    <xf numFmtId="1" fontId="12" fillId="0" borderId="6" xfId="2" applyNumberFormat="1" applyFont="1" applyBorder="1"/>
    <xf numFmtId="1" fontId="10" fillId="0" borderId="0" xfId="2" applyNumberFormat="1" applyFont="1"/>
    <xf numFmtId="0" fontId="10" fillId="0" borderId="7" xfId="2" applyFont="1" applyBorder="1" applyAlignment="1">
      <alignment horizontal="left"/>
    </xf>
    <xf numFmtId="0" fontId="10" fillId="0" borderId="8" xfId="2" applyFont="1" applyBorder="1"/>
    <xf numFmtId="1" fontId="10" fillId="0" borderId="8" xfId="2" applyNumberFormat="1" applyFont="1" applyBorder="1"/>
    <xf numFmtId="2" fontId="12" fillId="4" borderId="8" xfId="2" applyNumberFormat="1" applyFont="1" applyFill="1" applyBorder="1"/>
    <xf numFmtId="164" fontId="10" fillId="0" borderId="8" xfId="2" applyNumberFormat="1" applyFont="1" applyBorder="1"/>
    <xf numFmtId="164" fontId="10" fillId="0" borderId="12" xfId="2" applyNumberFormat="1" applyFont="1" applyBorder="1"/>
    <xf numFmtId="164" fontId="10" fillId="0" borderId="0" xfId="2" applyNumberFormat="1" applyFont="1"/>
    <xf numFmtId="0" fontId="14" fillId="0" borderId="0" xfId="2" applyFont="1" applyAlignment="1">
      <alignment horizontal="left"/>
    </xf>
    <xf numFmtId="0" fontId="10" fillId="0" borderId="0" xfId="2" applyFont="1" applyAlignment="1">
      <alignment horizontal="left"/>
    </xf>
    <xf numFmtId="0" fontId="10" fillId="0" borderId="0" xfId="4" applyFont="1"/>
    <xf numFmtId="0" fontId="15" fillId="0" borderId="0" xfId="0" applyFont="1"/>
    <xf numFmtId="0" fontId="16" fillId="0" borderId="0" xfId="0" applyFont="1"/>
    <xf numFmtId="0" fontId="17" fillId="0" borderId="0" xfId="0" applyFont="1"/>
    <xf numFmtId="1" fontId="17" fillId="0" borderId="0" xfId="0" applyNumberFormat="1" applyFont="1"/>
    <xf numFmtId="0" fontId="9" fillId="0" borderId="4" xfId="5" applyFont="1" applyBorder="1" applyAlignment="1">
      <alignment horizontal="center" wrapText="1"/>
    </xf>
    <xf numFmtId="0" fontId="9" fillId="0" borderId="5" xfId="5" applyFont="1" applyBorder="1" applyAlignment="1">
      <alignment horizontal="center" wrapText="1"/>
    </xf>
    <xf numFmtId="0" fontId="9" fillId="0" borderId="5" xfId="5" applyFont="1" applyBorder="1" applyAlignment="1">
      <alignment horizontal="right" vertical="center" wrapText="1"/>
    </xf>
    <xf numFmtId="0" fontId="9" fillId="0" borderId="6" xfId="5" applyFont="1" applyBorder="1" applyAlignment="1">
      <alignment horizontal="right" vertical="center" wrapText="1"/>
    </xf>
    <xf numFmtId="0" fontId="16" fillId="0" borderId="5" xfId="5" applyFont="1" applyBorder="1" applyAlignment="1">
      <alignment horizontal="center" wrapText="1"/>
    </xf>
    <xf numFmtId="1" fontId="16" fillId="0" borderId="5" xfId="0" applyNumberFormat="1" applyFont="1" applyBorder="1" applyAlignment="1">
      <alignment horizontal="right" vertical="center" wrapText="1"/>
    </xf>
    <xf numFmtId="1" fontId="16" fillId="0" borderId="6" xfId="0" applyNumberFormat="1" applyFont="1" applyBorder="1" applyAlignment="1">
      <alignment horizontal="right" vertical="center" wrapText="1"/>
    </xf>
    <xf numFmtId="1" fontId="16" fillId="0" borderId="5" xfId="0" applyNumberFormat="1" applyFont="1" applyBorder="1" applyAlignment="1">
      <alignment horizontal="right" vertical="top" wrapText="1"/>
    </xf>
    <xf numFmtId="1" fontId="16" fillId="0" borderId="5" xfId="5" applyNumberFormat="1" applyFont="1" applyBorder="1" applyAlignment="1">
      <alignment horizontal="right" wrapText="1"/>
    </xf>
    <xf numFmtId="1" fontId="16" fillId="0" borderId="6" xfId="0" applyNumberFormat="1" applyFont="1" applyBorder="1" applyAlignment="1">
      <alignment horizontal="right" vertical="top" wrapText="1"/>
    </xf>
    <xf numFmtId="0" fontId="16" fillId="0" borderId="5" xfId="5" applyFont="1" applyBorder="1" applyAlignment="1">
      <alignment horizontal="center" vertical="center" wrapText="1"/>
    </xf>
    <xf numFmtId="1" fontId="16" fillId="0" borderId="5" xfId="5" applyNumberFormat="1" applyFont="1" applyBorder="1" applyAlignment="1">
      <alignment horizontal="right" vertical="center" wrapText="1"/>
    </xf>
    <xf numFmtId="0" fontId="16" fillId="0" borderId="0" xfId="0" applyFont="1" applyAlignment="1">
      <alignment vertical="center"/>
    </xf>
    <xf numFmtId="2" fontId="9" fillId="0" borderId="5" xfId="5" applyNumberFormat="1" applyFont="1" applyBorder="1" applyAlignment="1">
      <alignment horizontal="right" wrapText="1"/>
    </xf>
    <xf numFmtId="2" fontId="9" fillId="0" borderId="6" xfId="5" applyNumberFormat="1" applyFont="1" applyBorder="1" applyAlignment="1">
      <alignment horizontal="right" wrapText="1"/>
    </xf>
    <xf numFmtId="0" fontId="16" fillId="0" borderId="5" xfId="0" applyFont="1" applyBorder="1"/>
    <xf numFmtId="0" fontId="16" fillId="0" borderId="6" xfId="0" applyFont="1" applyBorder="1"/>
    <xf numFmtId="1" fontId="17" fillId="0" borderId="0" xfId="0" applyNumberFormat="1" applyFont="1" applyAlignment="1">
      <alignment horizontal="right" vertical="center" wrapText="1"/>
    </xf>
    <xf numFmtId="1" fontId="17" fillId="0" borderId="0" xfId="0" applyNumberFormat="1" applyFont="1" applyAlignment="1">
      <alignment horizontal="right" vertical="top" wrapText="1"/>
    </xf>
    <xf numFmtId="0" fontId="16" fillId="0" borderId="5" xfId="0" applyFont="1" applyBorder="1" applyAlignment="1">
      <alignment vertical="center"/>
    </xf>
    <xf numFmtId="0" fontId="16" fillId="0" borderId="6" xfId="0" applyFont="1" applyBorder="1" applyAlignment="1">
      <alignment vertical="center"/>
    </xf>
    <xf numFmtId="0" fontId="9" fillId="0" borderId="8" xfId="5" applyFont="1" applyBorder="1" applyAlignment="1">
      <alignment horizontal="center" wrapText="1"/>
    </xf>
    <xf numFmtId="2" fontId="9" fillId="0" borderId="8" xfId="5" applyNumberFormat="1" applyFont="1" applyBorder="1" applyAlignment="1">
      <alignment horizontal="right" wrapText="1"/>
    </xf>
    <xf numFmtId="0" fontId="16" fillId="0" borderId="8" xfId="0" applyFont="1" applyBorder="1"/>
    <xf numFmtId="0" fontId="16" fillId="0" borderId="12" xfId="0" applyFont="1" applyBorder="1"/>
    <xf numFmtId="2" fontId="16" fillId="0" borderId="0" xfId="0" applyNumberFormat="1" applyFont="1"/>
    <xf numFmtId="1" fontId="17" fillId="0" borderId="0" xfId="0" applyNumberFormat="1" applyFont="1" applyAlignment="1">
      <alignment vertical="center"/>
    </xf>
    <xf numFmtId="0" fontId="12" fillId="0" borderId="0" xfId="0" applyFont="1"/>
    <xf numFmtId="0" fontId="10" fillId="0" borderId="0" xfId="0" applyFont="1"/>
    <xf numFmtId="0" fontId="3" fillId="0" borderId="0" xfId="0" applyFont="1" applyAlignment="1">
      <alignment wrapText="1"/>
    </xf>
    <xf numFmtId="0" fontId="10" fillId="0" borderId="4" xfId="0" applyFont="1" applyBorder="1"/>
    <xf numFmtId="0" fontId="10" fillId="0" borderId="5" xfId="0" applyFont="1" applyBorder="1" applyAlignment="1">
      <alignment wrapText="1"/>
    </xf>
    <xf numFmtId="0" fontId="10" fillId="0" borderId="6" xfId="0" applyFont="1" applyBorder="1" applyAlignment="1">
      <alignment wrapText="1"/>
    </xf>
    <xf numFmtId="1" fontId="10" fillId="0" borderId="5" xfId="0" applyNumberFormat="1" applyFont="1" applyBorder="1"/>
    <xf numFmtId="2" fontId="10" fillId="0" borderId="5" xfId="0" applyNumberFormat="1" applyFont="1" applyBorder="1"/>
    <xf numFmtId="2" fontId="10" fillId="0" borderId="6" xfId="0" applyNumberFormat="1" applyFont="1" applyBorder="1"/>
    <xf numFmtId="0" fontId="10" fillId="0" borderId="20" xfId="0" applyFont="1" applyBorder="1"/>
    <xf numFmtId="1" fontId="10" fillId="0" borderId="21" xfId="0" applyNumberFormat="1" applyFont="1" applyBorder="1"/>
    <xf numFmtId="2" fontId="10" fillId="0" borderId="21" xfId="0" applyNumberFormat="1" applyFont="1" applyBorder="1"/>
    <xf numFmtId="2" fontId="10" fillId="0" borderId="8" xfId="0" applyNumberFormat="1" applyFont="1" applyBorder="1"/>
    <xf numFmtId="2" fontId="10" fillId="0" borderId="22" xfId="0" applyNumberFormat="1" applyFont="1" applyBorder="1"/>
    <xf numFmtId="0" fontId="18" fillId="0" borderId="0" xfId="0" applyFont="1"/>
    <xf numFmtId="1" fontId="10" fillId="0" borderId="0" xfId="0" applyNumberFormat="1" applyFont="1"/>
    <xf numFmtId="2" fontId="10" fillId="0" borderId="0" xfId="0" applyNumberFormat="1" applyFont="1"/>
    <xf numFmtId="0" fontId="10" fillId="0" borderId="4" xfId="0" applyFont="1" applyBorder="1" applyAlignment="1">
      <alignment horizontal="center"/>
    </xf>
    <xf numFmtId="1" fontId="10" fillId="0" borderId="5" xfId="0" applyNumberFormat="1"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2" fontId="10" fillId="0" borderId="5" xfId="0" applyNumberFormat="1" applyFont="1" applyBorder="1" applyAlignment="1">
      <alignment horizontal="center"/>
    </xf>
    <xf numFmtId="1" fontId="16" fillId="0" borderId="5" xfId="0" applyNumberFormat="1" applyFont="1" applyBorder="1" applyAlignment="1">
      <alignment horizontal="center" vertical="center" wrapText="1"/>
    </xf>
    <xf numFmtId="1" fontId="10" fillId="0" borderId="5" xfId="0" applyNumberFormat="1" applyFont="1" applyBorder="1" applyAlignment="1">
      <alignment horizontal="center" vertical="center" wrapText="1"/>
    </xf>
    <xf numFmtId="0" fontId="10" fillId="0" borderId="23" xfId="0" applyFont="1" applyBorder="1" applyAlignment="1">
      <alignment horizontal="center"/>
    </xf>
    <xf numFmtId="1" fontId="16" fillId="0" borderId="24" xfId="0" applyNumberFormat="1" applyFont="1" applyBorder="1" applyAlignment="1">
      <alignment horizontal="center" vertical="center" wrapText="1"/>
    </xf>
    <xf numFmtId="2" fontId="10" fillId="0" borderId="6" xfId="0" applyNumberFormat="1" applyFont="1" applyBorder="1" applyAlignment="1">
      <alignment horizontal="center"/>
    </xf>
    <xf numFmtId="2" fontId="10" fillId="0" borderId="24" xfId="0" applyNumberFormat="1" applyFont="1" applyBorder="1" applyAlignment="1">
      <alignment horizontal="center"/>
    </xf>
    <xf numFmtId="1" fontId="10" fillId="0" borderId="24" xfId="0" applyNumberFormat="1" applyFont="1" applyBorder="1" applyAlignment="1">
      <alignment horizontal="center" vertical="center" wrapText="1"/>
    </xf>
    <xf numFmtId="2" fontId="10" fillId="0" borderId="25" xfId="0" applyNumberFormat="1" applyFont="1" applyBorder="1" applyAlignment="1">
      <alignment horizontal="center"/>
    </xf>
    <xf numFmtId="0" fontId="10" fillId="0" borderId="7" xfId="0" applyFont="1" applyBorder="1" applyAlignment="1">
      <alignment horizontal="center"/>
    </xf>
    <xf numFmtId="1" fontId="16" fillId="0" borderId="8" xfId="0" applyNumberFormat="1" applyFont="1" applyBorder="1" applyAlignment="1">
      <alignment horizontal="center" vertical="center" wrapText="1"/>
    </xf>
    <xf numFmtId="2" fontId="10" fillId="0" borderId="8" xfId="0" applyNumberFormat="1" applyFont="1" applyBorder="1" applyAlignment="1">
      <alignment horizontal="center"/>
    </xf>
    <xf numFmtId="1" fontId="10" fillId="0" borderId="8" xfId="0" applyNumberFormat="1" applyFont="1" applyBorder="1" applyAlignment="1">
      <alignment horizontal="center" vertical="center" wrapText="1"/>
    </xf>
    <xf numFmtId="2" fontId="10" fillId="0" borderId="12" xfId="0" applyNumberFormat="1" applyFont="1" applyBorder="1" applyAlignment="1">
      <alignment horizontal="center"/>
    </xf>
    <xf numFmtId="0" fontId="2" fillId="0" borderId="0" xfId="0" applyFont="1"/>
    <xf numFmtId="0" fontId="10" fillId="0" borderId="5" xfId="0" applyFont="1" applyBorder="1"/>
    <xf numFmtId="0" fontId="10" fillId="0" borderId="6" xfId="0" applyFont="1" applyBorder="1"/>
    <xf numFmtId="0" fontId="10" fillId="0" borderId="23" xfId="0" applyFont="1" applyBorder="1"/>
    <xf numFmtId="0" fontId="10" fillId="0" borderId="24" xfId="0" applyFont="1" applyBorder="1"/>
    <xf numFmtId="0" fontId="10" fillId="0" borderId="25" xfId="0" applyFont="1" applyBorder="1"/>
    <xf numFmtId="0" fontId="2" fillId="0" borderId="0" xfId="0" applyFont="1" applyAlignment="1">
      <alignment horizontal="left" vertical="center"/>
    </xf>
    <xf numFmtId="0" fontId="10" fillId="0" borderId="7" xfId="0" applyFont="1" applyBorder="1"/>
    <xf numFmtId="2" fontId="10" fillId="0" borderId="12" xfId="0" applyNumberFormat="1" applyFont="1" applyBorder="1"/>
    <xf numFmtId="0" fontId="20" fillId="0" borderId="0" xfId="0" applyFont="1"/>
    <xf numFmtId="0" fontId="23" fillId="0" borderId="4" xfId="0" applyFont="1" applyBorder="1" applyAlignment="1">
      <alignment horizontal="left"/>
    </xf>
    <xf numFmtId="0" fontId="23" fillId="0" borderId="5" xfId="0" applyFont="1" applyBorder="1" applyAlignment="1">
      <alignment horizontal="center"/>
    </xf>
    <xf numFmtId="0" fontId="23" fillId="0" borderId="6" xfId="0" applyFont="1" applyBorder="1" applyAlignment="1">
      <alignment horizontal="center"/>
    </xf>
    <xf numFmtId="1" fontId="23" fillId="0" borderId="5" xfId="0" applyNumberFormat="1" applyFont="1" applyBorder="1" applyAlignment="1">
      <alignment horizontal="center"/>
    </xf>
    <xf numFmtId="1" fontId="23" fillId="0" borderId="6" xfId="0" applyNumberFormat="1" applyFont="1" applyBorder="1" applyAlignment="1">
      <alignment horizontal="center"/>
    </xf>
    <xf numFmtId="0" fontId="23" fillId="0" borderId="23" xfId="0" applyFont="1" applyBorder="1" applyAlignment="1">
      <alignment horizontal="left"/>
    </xf>
    <xf numFmtId="1" fontId="23" fillId="0" borderId="24" xfId="0" applyNumberFormat="1" applyFont="1" applyBorder="1" applyAlignment="1">
      <alignment horizontal="center"/>
    </xf>
    <xf numFmtId="1" fontId="23" fillId="0" borderId="25" xfId="0" applyNumberFormat="1" applyFont="1" applyBorder="1" applyAlignment="1">
      <alignment horizontal="center"/>
    </xf>
    <xf numFmtId="0" fontId="23" fillId="0" borderId="7" xfId="0" applyFont="1" applyBorder="1"/>
    <xf numFmtId="2" fontId="23" fillId="0" borderId="8" xfId="0" applyNumberFormat="1" applyFont="1" applyBorder="1" applyAlignment="1">
      <alignment horizontal="center"/>
    </xf>
    <xf numFmtId="2" fontId="23" fillId="0" borderId="12" xfId="0" applyNumberFormat="1" applyFont="1" applyBorder="1" applyAlignment="1">
      <alignment horizontal="center"/>
    </xf>
    <xf numFmtId="0" fontId="24" fillId="0" borderId="0" xfId="0" applyFont="1"/>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0" xfId="0" applyFont="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35" xfId="0" applyFont="1" applyBorder="1" applyAlignment="1">
      <alignment horizontal="center" vertical="center" wrapText="1"/>
    </xf>
    <xf numFmtId="1" fontId="16" fillId="0" borderId="36" xfId="0" applyNumberFormat="1" applyFont="1" applyBorder="1" applyAlignment="1">
      <alignment horizontal="right" vertical="center" wrapText="1"/>
    </xf>
    <xf numFmtId="1" fontId="16" fillId="0" borderId="35" xfId="0" applyNumberFormat="1" applyFont="1" applyBorder="1" applyAlignment="1">
      <alignment horizontal="right" vertical="center" wrapText="1"/>
    </xf>
    <xf numFmtId="0" fontId="16" fillId="0" borderId="36" xfId="0" applyFont="1" applyBorder="1" applyAlignment="1">
      <alignment horizontal="right" vertical="center" wrapText="1"/>
    </xf>
    <xf numFmtId="1" fontId="16" fillId="0" borderId="37" xfId="0" applyNumberFormat="1" applyFont="1" applyBorder="1" applyAlignment="1">
      <alignment horizontal="right" vertical="center" wrapText="1"/>
    </xf>
    <xf numFmtId="9" fontId="9" fillId="0" borderId="38" xfId="1" applyFont="1" applyBorder="1"/>
    <xf numFmtId="9" fontId="9" fillId="0" borderId="39" xfId="1" applyFont="1" applyBorder="1"/>
    <xf numFmtId="9" fontId="24" fillId="0" borderId="0" xfId="0" applyNumberFormat="1" applyFont="1"/>
    <xf numFmtId="0" fontId="9" fillId="0" borderId="37" xfId="0" applyFont="1" applyBorder="1" applyAlignment="1">
      <alignment horizontal="center" vertical="center" wrapText="1"/>
    </xf>
    <xf numFmtId="1" fontId="16" fillId="0" borderId="38" xfId="0" applyNumberFormat="1" applyFont="1" applyBorder="1" applyAlignment="1">
      <alignment horizontal="right" vertical="center" wrapText="1"/>
    </xf>
    <xf numFmtId="0" fontId="16" fillId="0" borderId="38" xfId="0" applyFont="1" applyBorder="1" applyAlignment="1">
      <alignment horizontal="right" vertical="center" wrapText="1"/>
    </xf>
    <xf numFmtId="0" fontId="9" fillId="0" borderId="42" xfId="0" applyFont="1" applyBorder="1" applyAlignment="1">
      <alignment horizontal="center" vertical="center" wrapText="1"/>
    </xf>
    <xf numFmtId="1" fontId="16" fillId="0" borderId="18" xfId="0" applyNumberFormat="1" applyFont="1" applyBorder="1" applyAlignment="1">
      <alignment horizontal="right" vertical="center" wrapText="1"/>
    </xf>
    <xf numFmtId="1" fontId="16" fillId="0" borderId="42" xfId="0" applyNumberFormat="1" applyFont="1" applyBorder="1" applyAlignment="1">
      <alignment horizontal="right" vertical="center" wrapText="1"/>
    </xf>
    <xf numFmtId="0" fontId="16" fillId="0" borderId="18" xfId="0" applyFont="1" applyBorder="1" applyAlignment="1">
      <alignment horizontal="right" vertical="center" wrapText="1"/>
    </xf>
    <xf numFmtId="9" fontId="9" fillId="0" borderId="18" xfId="1" applyFont="1" applyBorder="1"/>
    <xf numFmtId="9" fontId="9" fillId="0" borderId="43" xfId="1" applyFont="1" applyBorder="1"/>
    <xf numFmtId="0" fontId="9" fillId="0" borderId="45" xfId="0" applyFont="1" applyBorder="1" applyAlignment="1">
      <alignment horizontal="center" vertical="center" wrapText="1"/>
    </xf>
    <xf numFmtId="1" fontId="16" fillId="0" borderId="46" xfId="0" applyNumberFormat="1" applyFont="1" applyBorder="1" applyAlignment="1">
      <alignment horizontal="right" vertical="center" wrapText="1"/>
    </xf>
    <xf numFmtId="1" fontId="16" fillId="0" borderId="47" xfId="0" applyNumberFormat="1" applyFont="1" applyBorder="1" applyAlignment="1">
      <alignment horizontal="right" vertical="center" wrapText="1"/>
    </xf>
    <xf numFmtId="1" fontId="16" fillId="0" borderId="45" xfId="0" applyNumberFormat="1" applyFont="1" applyBorder="1" applyAlignment="1">
      <alignment horizontal="right" vertical="center" wrapText="1"/>
    </xf>
    <xf numFmtId="0" fontId="16" fillId="0" borderId="47" xfId="0" applyFont="1" applyBorder="1" applyAlignment="1">
      <alignment horizontal="right" vertical="center" wrapText="1"/>
    </xf>
    <xf numFmtId="9" fontId="9" fillId="0" borderId="47" xfId="1" applyFont="1" applyBorder="1"/>
    <xf numFmtId="9" fontId="9" fillId="0" borderId="48" xfId="1" applyFont="1" applyBorder="1"/>
    <xf numFmtId="0" fontId="9" fillId="0" borderId="49" xfId="0" applyFont="1" applyBorder="1" applyAlignment="1">
      <alignment horizontal="center" vertical="center" wrapText="1"/>
    </xf>
    <xf numFmtId="1" fontId="16" fillId="0" borderId="50" xfId="0" applyNumberFormat="1" applyFont="1" applyBorder="1" applyAlignment="1">
      <alignment horizontal="right" vertical="center" wrapText="1"/>
    </xf>
    <xf numFmtId="1" fontId="16" fillId="0" borderId="49" xfId="0" applyNumberFormat="1" applyFont="1" applyBorder="1" applyAlignment="1">
      <alignment horizontal="right" vertical="center" wrapText="1"/>
    </xf>
    <xf numFmtId="0" fontId="16" fillId="0" borderId="50" xfId="0" applyFont="1" applyBorder="1" applyAlignment="1">
      <alignment horizontal="right" vertical="center" wrapText="1"/>
    </xf>
    <xf numFmtId="9" fontId="9" fillId="0" borderId="50" xfId="1" applyFont="1" applyBorder="1"/>
    <xf numFmtId="9" fontId="9" fillId="0" borderId="51" xfId="1" applyFont="1" applyBorder="1"/>
    <xf numFmtId="0" fontId="9" fillId="0" borderId="31" xfId="5" applyFont="1" applyBorder="1" applyAlignment="1">
      <alignment horizontal="center" wrapText="1"/>
    </xf>
    <xf numFmtId="2" fontId="9" fillId="0" borderId="31" xfId="0" applyNumberFormat="1" applyFont="1" applyBorder="1" applyAlignment="1">
      <alignment horizontal="right" vertical="center" wrapText="1"/>
    </xf>
    <xf numFmtId="1" fontId="9" fillId="0" borderId="32" xfId="0" applyNumberFormat="1" applyFont="1" applyBorder="1"/>
    <xf numFmtId="1" fontId="9" fillId="0" borderId="33" xfId="0" applyNumberFormat="1" applyFont="1" applyBorder="1"/>
    <xf numFmtId="0" fontId="9" fillId="0" borderId="56" xfId="0" applyFont="1" applyBorder="1" applyAlignment="1">
      <alignment horizontal="center" vertical="center" wrapText="1"/>
    </xf>
    <xf numFmtId="1" fontId="16" fillId="0" borderId="58" xfId="0" applyNumberFormat="1" applyFont="1" applyBorder="1" applyAlignment="1">
      <alignment horizontal="right" vertical="center" wrapText="1"/>
    </xf>
    <xf numFmtId="0" fontId="9" fillId="0" borderId="60" xfId="0" applyFont="1" applyBorder="1" applyAlignment="1">
      <alignment horizontal="center" vertical="center" wrapText="1"/>
    </xf>
    <xf numFmtId="2" fontId="9" fillId="0" borderId="60" xfId="0" applyNumberFormat="1" applyFont="1" applyBorder="1" applyAlignment="1">
      <alignment horizontal="right" vertical="center" wrapText="1"/>
    </xf>
    <xf numFmtId="1" fontId="9" fillId="0" borderId="61" xfId="0" applyNumberFormat="1" applyFont="1" applyBorder="1"/>
    <xf numFmtId="1" fontId="9" fillId="0" borderId="62" xfId="0" applyNumberFormat="1" applyFont="1" applyBorder="1"/>
    <xf numFmtId="0" fontId="25" fillId="0" borderId="0" xfId="0" applyFont="1" applyAlignment="1">
      <alignment horizontal="center" vertical="center" wrapText="1"/>
    </xf>
    <xf numFmtId="1" fontId="24" fillId="0" borderId="0" xfId="0" applyNumberFormat="1" applyFont="1" applyAlignment="1">
      <alignment horizontal="right" vertical="center" wrapText="1"/>
    </xf>
    <xf numFmtId="0" fontId="24" fillId="0" borderId="0" xfId="0" applyFont="1" applyAlignment="1">
      <alignment horizontal="right" vertical="center" wrapText="1"/>
    </xf>
    <xf numFmtId="1" fontId="24" fillId="0" borderId="0" xfId="0" applyNumberFormat="1" applyFont="1"/>
    <xf numFmtId="2" fontId="24" fillId="0" borderId="0" xfId="0" applyNumberFormat="1" applyFont="1"/>
    <xf numFmtId="0" fontId="7" fillId="0" borderId="0" xfId="0" applyFont="1" applyAlignment="1">
      <alignment horizontal="justify" vertical="top" wrapText="1"/>
    </xf>
    <xf numFmtId="0" fontId="8" fillId="0" borderId="0" xfId="0" applyFont="1" applyAlignment="1">
      <alignment vertical="top" wrapText="1"/>
    </xf>
    <xf numFmtId="0" fontId="7" fillId="0" borderId="0" xfId="0" applyFont="1" applyAlignment="1">
      <alignment horizontal="justify" vertical="center" wrapText="1"/>
    </xf>
    <xf numFmtId="0" fontId="8" fillId="0" borderId="0" xfId="0" applyFont="1" applyAlignment="1">
      <alignment wrapText="1"/>
    </xf>
    <xf numFmtId="0" fontId="7" fillId="0" borderId="0" xfId="0" applyFont="1" applyAlignment="1">
      <alignment horizontal="left" vertical="center" wrapText="1"/>
    </xf>
    <xf numFmtId="0" fontId="1" fillId="0" borderId="0" xfId="0" applyFont="1" applyAlignment="1">
      <alignment horizontal="justify" vertical="center" wrapText="1"/>
    </xf>
    <xf numFmtId="0" fontId="1" fillId="0" borderId="0" xfId="0" applyFont="1" applyAlignment="1">
      <alignment wrapText="1"/>
    </xf>
    <xf numFmtId="0" fontId="3" fillId="0" borderId="0" xfId="0" applyFont="1" applyAlignment="1">
      <alignment wrapText="1"/>
    </xf>
    <xf numFmtId="0" fontId="9" fillId="3" borderId="1" xfId="2" applyFont="1" applyFill="1" applyBorder="1" applyAlignment="1">
      <alignment horizontal="left"/>
    </xf>
    <xf numFmtId="0" fontId="9" fillId="3" borderId="2" xfId="2" applyFont="1" applyFill="1" applyBorder="1" applyAlignment="1">
      <alignment horizontal="left"/>
    </xf>
    <xf numFmtId="0" fontId="9" fillId="3" borderId="3" xfId="2" applyFont="1" applyFill="1" applyBorder="1" applyAlignment="1">
      <alignment horizontal="left"/>
    </xf>
    <xf numFmtId="1" fontId="10" fillId="0" borderId="9" xfId="2" applyNumberFormat="1" applyFont="1" applyBorder="1" applyAlignment="1">
      <alignment horizontal="right"/>
    </xf>
    <xf numFmtId="0" fontId="13" fillId="0" borderId="10" xfId="0" applyFont="1" applyBorder="1" applyAlignment="1">
      <alignment horizontal="right"/>
    </xf>
    <xf numFmtId="0" fontId="13" fillId="0" borderId="11" xfId="0" applyFont="1" applyBorder="1" applyAlignment="1">
      <alignment horizontal="right"/>
    </xf>
    <xf numFmtId="0" fontId="10" fillId="0" borderId="0" xfId="2" applyFont="1" applyAlignment="1">
      <alignment wrapText="1"/>
    </xf>
    <xf numFmtId="0" fontId="3" fillId="0" borderId="10" xfId="0" applyFont="1" applyBorder="1" applyAlignment="1">
      <alignment horizontal="right"/>
    </xf>
    <xf numFmtId="0" fontId="3" fillId="0" borderId="11" xfId="0" applyFont="1" applyBorder="1" applyAlignment="1">
      <alignment horizontal="right"/>
    </xf>
    <xf numFmtId="0" fontId="15" fillId="5" borderId="1" xfId="5" applyFont="1" applyFill="1" applyBorder="1" applyAlignment="1">
      <alignment vertical="center" wrapText="1"/>
    </xf>
    <xf numFmtId="0" fontId="15" fillId="5" borderId="2" xfId="5" applyFont="1" applyFill="1" applyBorder="1" applyAlignment="1">
      <alignment vertical="center" wrapText="1"/>
    </xf>
    <xf numFmtId="0" fontId="15" fillId="5" borderId="3" xfId="5" applyFont="1" applyFill="1" applyBorder="1" applyAlignment="1">
      <alignment vertical="center" wrapText="1"/>
    </xf>
    <xf numFmtId="0" fontId="9" fillId="0" borderId="4" xfId="5" applyFont="1" applyBorder="1" applyAlignment="1">
      <alignment horizontal="center" vertical="center" wrapText="1"/>
    </xf>
    <xf numFmtId="0" fontId="9" fillId="0" borderId="5" xfId="5" applyFont="1" applyBorder="1" applyAlignment="1">
      <alignment horizontal="center" vertical="center" wrapText="1"/>
    </xf>
    <xf numFmtId="0" fontId="9" fillId="0" borderId="7" xfId="5" applyFont="1" applyBorder="1" applyAlignment="1">
      <alignment horizontal="center" vertical="center" wrapText="1"/>
    </xf>
    <xf numFmtId="0" fontId="10" fillId="0" borderId="5" xfId="0" applyFont="1" applyBorder="1" applyAlignment="1">
      <alignment horizontal="center"/>
    </xf>
    <xf numFmtId="0" fontId="10" fillId="0" borderId="6" xfId="0" applyFont="1" applyBorder="1" applyAlignment="1">
      <alignment horizontal="center"/>
    </xf>
    <xf numFmtId="0" fontId="12" fillId="3" borderId="13" xfId="0" applyFont="1" applyFill="1" applyBorder="1" applyAlignment="1">
      <alignment vertical="center" wrapText="1"/>
    </xf>
    <xf numFmtId="0" fontId="12" fillId="3" borderId="14" xfId="0" applyFont="1" applyFill="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5" xfId="0" applyFont="1" applyBorder="1"/>
    <xf numFmtId="0" fontId="10" fillId="0" borderId="16" xfId="0" applyFont="1" applyBorder="1" applyAlignment="1">
      <alignment horizontal="center"/>
    </xf>
    <xf numFmtId="0" fontId="10" fillId="0" borderId="17" xfId="0" applyFont="1" applyBorder="1" applyAlignment="1">
      <alignment horizontal="center"/>
    </xf>
    <xf numFmtId="1" fontId="10" fillId="0" borderId="16" xfId="0" applyNumberFormat="1"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horizont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13" xfId="0" applyFont="1" applyFill="1" applyBorder="1" applyAlignment="1">
      <alignment horizontal="left" vertical="top" wrapText="1"/>
    </xf>
    <xf numFmtId="0" fontId="10" fillId="0" borderId="14" xfId="0" applyFont="1" applyBorder="1" applyAlignment="1">
      <alignment horizontal="left" vertical="top" wrapText="1"/>
    </xf>
    <xf numFmtId="0" fontId="10" fillId="0" borderId="15" xfId="0" applyFont="1" applyBorder="1" applyAlignment="1">
      <alignment horizontal="left" vertical="top" wrapText="1"/>
    </xf>
    <xf numFmtId="0" fontId="21" fillId="3" borderId="13" xfId="0" applyFont="1" applyFill="1" applyBorder="1"/>
    <xf numFmtId="0" fontId="22" fillId="0" borderId="14" xfId="0" applyFont="1" applyBorder="1"/>
    <xf numFmtId="0" fontId="22" fillId="0" borderId="15" xfId="0" applyFont="1" applyBorder="1"/>
    <xf numFmtId="0" fontId="9" fillId="5" borderId="26" xfId="0" applyFont="1" applyFill="1" applyBorder="1" applyAlignment="1">
      <alignment horizontal="left" vertical="top" wrapText="1"/>
    </xf>
    <xf numFmtId="0" fontId="16" fillId="0" borderId="27" xfId="0" applyFont="1" applyBorder="1" applyAlignment="1">
      <alignment horizontal="left" vertical="top" wrapText="1"/>
    </xf>
    <xf numFmtId="0" fontId="16" fillId="0" borderId="28" xfId="0" applyFont="1" applyBorder="1" applyAlignment="1">
      <alignment horizontal="left" vertical="top" wrapText="1"/>
    </xf>
    <xf numFmtId="0" fontId="9" fillId="0" borderId="34"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9" xfId="0" applyFont="1" applyBorder="1" applyAlignment="1">
      <alignment horizontal="center" vertical="center" wrapText="1"/>
    </xf>
    <xf numFmtId="0" fontId="9" fillId="0" borderId="0" xfId="0" applyFont="1"/>
    <xf numFmtId="0" fontId="16" fillId="0" borderId="0" xfId="0" applyFont="1" applyAlignment="1">
      <alignment wrapText="1"/>
    </xf>
  </cellXfs>
  <cellStyles count="6">
    <cellStyle name="Normal" xfId="0" builtinId="0"/>
    <cellStyle name="Normal 6 2" xfId="2" xr:uid="{47385C02-AC69-4A99-8C5C-0154CF61D203}"/>
    <cellStyle name="Normal_KeyCentreCalcs" xfId="5" xr:uid="{5B17FC4C-483C-4261-88D1-4C4C60B29FB8}"/>
    <cellStyle name="Normal_mcrlpsa2sep05data" xfId="3" xr:uid="{E17E0921-9804-4531-94C8-8D707F8A57D0}"/>
    <cellStyle name="Normal_sepmcr05" xfId="4" xr:uid="{34EC2E59-FACF-4CD8-8C02-D311D5933782}"/>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GB" sz="1200"/>
              <a:t>Stockport Key Centre Inbound Vehicle Counts</a:t>
            </a:r>
          </a:p>
        </c:rich>
      </c:tx>
      <c:overlay val="0"/>
    </c:title>
    <c:autoTitleDeleted val="0"/>
    <c:plotArea>
      <c:layout>
        <c:manualLayout>
          <c:layoutTarget val="inner"/>
          <c:xMode val="edge"/>
          <c:yMode val="edge"/>
          <c:x val="0.11191501718730958"/>
          <c:y val="9.282283790468307E-2"/>
          <c:w val="0.72537684982360284"/>
          <c:h val="0.79485857754806055"/>
        </c:manualLayout>
      </c:layout>
      <c:barChart>
        <c:barDir val="col"/>
        <c:grouping val="clustered"/>
        <c:varyColors val="0"/>
        <c:ser>
          <c:idx val="0"/>
          <c:order val="0"/>
          <c:tx>
            <c:strRef>
              <c:f>'Tab 12  KC Traffic Trend'!$A$6:$A$24</c:f>
              <c:strCache>
                <c:ptCount val="19"/>
                <c:pt idx="0">
                  <c:v>07:30-09:30</c:v>
                </c:pt>
              </c:strCache>
            </c:strRef>
          </c:tx>
          <c:spPr>
            <a:solidFill>
              <a:srgbClr val="00B0F0"/>
            </a:solidFill>
            <a:ln w="12700" cap="flat" cmpd="sng" algn="ctr">
              <a:solidFill>
                <a:schemeClr val="tx1"/>
              </a:solidFill>
              <a:prstDash val="solid"/>
            </a:ln>
            <a:effectLst/>
          </c:spPr>
          <c:invertIfNegative val="0"/>
          <c:dPt>
            <c:idx val="1"/>
            <c:invertIfNegative val="0"/>
            <c:bubble3D val="0"/>
            <c:spPr>
              <a:solidFill>
                <a:srgbClr val="00B0F0"/>
              </a:solidFill>
              <a:ln w="12700" cap="flat" cmpd="sng" algn="ctr">
                <a:solidFill>
                  <a:schemeClr val="tx1"/>
                </a:solidFill>
                <a:prstDash val="sysDash"/>
              </a:ln>
              <a:effectLst/>
            </c:spPr>
            <c:extLst>
              <c:ext xmlns:c16="http://schemas.microsoft.com/office/drawing/2014/chart" uri="{C3380CC4-5D6E-409C-BE32-E72D297353CC}">
                <c16:uniqueId val="{00000001-A515-4042-8B26-515B9BBB0C0D}"/>
              </c:ext>
            </c:extLst>
          </c:dPt>
          <c:cat>
            <c:numRef>
              <c:f>'Tab 12  KC Traffic Trend'!$U$2:$U$23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12  KC Traffic Trend'!$V$2:$V$23</c:f>
              <c:numCache>
                <c:formatCode>0</c:formatCode>
                <c:ptCount val="22"/>
                <c:pt idx="0">
                  <c:v>16802</c:v>
                </c:pt>
                <c:pt idx="3">
                  <c:v>17548</c:v>
                </c:pt>
                <c:pt idx="6">
                  <c:v>16928</c:v>
                </c:pt>
                <c:pt idx="7">
                  <c:v>16510</c:v>
                </c:pt>
                <c:pt idx="8">
                  <c:v>15574</c:v>
                </c:pt>
                <c:pt idx="9">
                  <c:v>15594</c:v>
                </c:pt>
                <c:pt idx="10">
                  <c:v>15521</c:v>
                </c:pt>
                <c:pt idx="11">
                  <c:v>15821</c:v>
                </c:pt>
                <c:pt idx="12">
                  <c:v>14258</c:v>
                </c:pt>
                <c:pt idx="13">
                  <c:v>13812</c:v>
                </c:pt>
                <c:pt idx="14">
                  <c:v>13676.497964300001</c:v>
                </c:pt>
                <c:pt idx="15">
                  <c:v>13409.690115400001</c:v>
                </c:pt>
                <c:pt idx="16">
                  <c:v>12381</c:v>
                </c:pt>
                <c:pt idx="17">
                  <c:v>13521</c:v>
                </c:pt>
                <c:pt idx="18">
                  <c:v>12667</c:v>
                </c:pt>
                <c:pt idx="19">
                  <c:v>12609</c:v>
                </c:pt>
                <c:pt idx="20">
                  <c:v>12414</c:v>
                </c:pt>
                <c:pt idx="21">
                  <c:v>12400</c:v>
                </c:pt>
              </c:numCache>
            </c:numRef>
          </c:val>
          <c:extLst>
            <c:ext xmlns:c16="http://schemas.microsoft.com/office/drawing/2014/chart" uri="{C3380CC4-5D6E-409C-BE32-E72D297353CC}">
              <c16:uniqueId val="{00000002-A515-4042-8B26-515B9BBB0C0D}"/>
            </c:ext>
          </c:extLst>
        </c:ser>
        <c:ser>
          <c:idx val="1"/>
          <c:order val="1"/>
          <c:tx>
            <c:strRef>
              <c:f>'Tab 12  KC Traffic Trend'!$J$6:$J$24</c:f>
              <c:strCache>
                <c:ptCount val="19"/>
                <c:pt idx="0">
                  <c:v>10:00-12:00</c:v>
                </c:pt>
              </c:strCache>
            </c:strRef>
          </c:tx>
          <c:spPr>
            <a:solidFill>
              <a:srgbClr val="FFC000"/>
            </a:solidFill>
            <a:ln w="12700" cap="flat" cmpd="sng" algn="ctr">
              <a:solidFill>
                <a:schemeClr val="tx1"/>
              </a:solidFill>
              <a:prstDash val="solid"/>
            </a:ln>
            <a:effectLst/>
          </c:spPr>
          <c:invertIfNegative val="0"/>
          <c:dPt>
            <c:idx val="1"/>
            <c:invertIfNegative val="0"/>
            <c:bubble3D val="0"/>
            <c:spPr>
              <a:solidFill>
                <a:srgbClr val="FFC000"/>
              </a:solidFill>
              <a:ln w="12700" cap="flat" cmpd="sng" algn="ctr">
                <a:solidFill>
                  <a:schemeClr val="tx1"/>
                </a:solidFill>
                <a:prstDash val="sysDash"/>
              </a:ln>
              <a:effectLst/>
            </c:spPr>
            <c:extLst>
              <c:ext xmlns:c16="http://schemas.microsoft.com/office/drawing/2014/chart" uri="{C3380CC4-5D6E-409C-BE32-E72D297353CC}">
                <c16:uniqueId val="{00000004-A515-4042-8B26-515B9BBB0C0D}"/>
              </c:ext>
            </c:extLst>
          </c:dPt>
          <c:cat>
            <c:numRef>
              <c:f>'Tab 12  KC Traffic Trend'!$U$2:$U$23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12  KC Traffic Trend'!$V$24:$V$45</c:f>
              <c:numCache>
                <c:formatCode>0</c:formatCode>
                <c:ptCount val="22"/>
                <c:pt idx="0">
                  <c:v>11736</c:v>
                </c:pt>
                <c:pt idx="3" formatCode="General">
                  <c:v>12656</c:v>
                </c:pt>
                <c:pt idx="6" formatCode="General">
                  <c:v>11646</c:v>
                </c:pt>
                <c:pt idx="7">
                  <c:v>12148</c:v>
                </c:pt>
                <c:pt idx="8">
                  <c:v>11530</c:v>
                </c:pt>
                <c:pt idx="9">
                  <c:v>11677</c:v>
                </c:pt>
                <c:pt idx="10">
                  <c:v>11603</c:v>
                </c:pt>
                <c:pt idx="11">
                  <c:v>11341</c:v>
                </c:pt>
                <c:pt idx="12">
                  <c:v>10723</c:v>
                </c:pt>
                <c:pt idx="13">
                  <c:v>10528</c:v>
                </c:pt>
                <c:pt idx="14">
                  <c:v>10859.467925200001</c:v>
                </c:pt>
                <c:pt idx="15">
                  <c:v>10285.8873324</c:v>
                </c:pt>
                <c:pt idx="16">
                  <c:v>9772</c:v>
                </c:pt>
                <c:pt idx="17">
                  <c:v>10219</c:v>
                </c:pt>
                <c:pt idx="18">
                  <c:v>10173</c:v>
                </c:pt>
                <c:pt idx="19">
                  <c:v>10220</c:v>
                </c:pt>
                <c:pt idx="20">
                  <c:v>9807</c:v>
                </c:pt>
                <c:pt idx="21">
                  <c:v>9807</c:v>
                </c:pt>
              </c:numCache>
            </c:numRef>
          </c:val>
          <c:extLst>
            <c:ext xmlns:c16="http://schemas.microsoft.com/office/drawing/2014/chart" uri="{C3380CC4-5D6E-409C-BE32-E72D297353CC}">
              <c16:uniqueId val="{00000005-A515-4042-8B26-515B9BBB0C0D}"/>
            </c:ext>
          </c:extLst>
        </c:ser>
        <c:ser>
          <c:idx val="2"/>
          <c:order val="2"/>
          <c:tx>
            <c:strRef>
              <c:f>'Tab 12  KC Traffic Trend'!$A$25:$A$43</c:f>
              <c:strCache>
                <c:ptCount val="19"/>
                <c:pt idx="0">
                  <c:v>16:00-18:00</c:v>
                </c:pt>
              </c:strCache>
            </c:strRef>
          </c:tx>
          <c:spPr>
            <a:solidFill>
              <a:schemeClr val="tx1"/>
            </a:solidFill>
            <a:ln w="12700">
              <a:solidFill>
                <a:schemeClr val="dk1"/>
              </a:solidFill>
            </a:ln>
          </c:spPr>
          <c:invertIfNegative val="0"/>
          <c:dPt>
            <c:idx val="1"/>
            <c:invertIfNegative val="0"/>
            <c:bubble3D val="0"/>
            <c:spPr>
              <a:solidFill>
                <a:schemeClr val="tx1"/>
              </a:solidFill>
              <a:ln w="12700">
                <a:solidFill>
                  <a:schemeClr val="dk1"/>
                </a:solidFill>
                <a:prstDash val="sysDash"/>
              </a:ln>
            </c:spPr>
            <c:extLst>
              <c:ext xmlns:c16="http://schemas.microsoft.com/office/drawing/2014/chart" uri="{C3380CC4-5D6E-409C-BE32-E72D297353CC}">
                <c16:uniqueId val="{00000007-A515-4042-8B26-515B9BBB0C0D}"/>
              </c:ext>
            </c:extLst>
          </c:dPt>
          <c:cat>
            <c:numRef>
              <c:f>'Tab 12  KC Traffic Trend'!$U$2:$U$23</c:f>
              <c:numCache>
                <c:formatCode>General</c:formatCode>
                <c:ptCount val="22"/>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pt idx="15">
                  <c:v>2012</c:v>
                </c:pt>
                <c:pt idx="16">
                  <c:v>2013</c:v>
                </c:pt>
                <c:pt idx="17">
                  <c:v>2014</c:v>
                </c:pt>
                <c:pt idx="18">
                  <c:v>2015</c:v>
                </c:pt>
                <c:pt idx="19">
                  <c:v>2016</c:v>
                </c:pt>
                <c:pt idx="20">
                  <c:v>2017</c:v>
                </c:pt>
                <c:pt idx="21">
                  <c:v>2018</c:v>
                </c:pt>
              </c:numCache>
            </c:numRef>
          </c:cat>
          <c:val>
            <c:numRef>
              <c:f>'Tab 12  KC Traffic Trend'!$V$46:$V$67</c:f>
              <c:numCache>
                <c:formatCode>0</c:formatCode>
                <c:ptCount val="22"/>
                <c:pt idx="0">
                  <c:v>13651</c:v>
                </c:pt>
                <c:pt idx="3">
                  <c:v>13951</c:v>
                </c:pt>
                <c:pt idx="6">
                  <c:v>13071</c:v>
                </c:pt>
                <c:pt idx="7">
                  <c:v>13902</c:v>
                </c:pt>
                <c:pt idx="8">
                  <c:v>12978</c:v>
                </c:pt>
                <c:pt idx="9">
                  <c:v>13283</c:v>
                </c:pt>
                <c:pt idx="10">
                  <c:v>12230</c:v>
                </c:pt>
                <c:pt idx="11">
                  <c:v>11748</c:v>
                </c:pt>
                <c:pt idx="12">
                  <c:v>11569</c:v>
                </c:pt>
                <c:pt idx="13">
                  <c:v>11752</c:v>
                </c:pt>
                <c:pt idx="14">
                  <c:v>11076.417820799999</c:v>
                </c:pt>
                <c:pt idx="15">
                  <c:v>10759.7200484</c:v>
                </c:pt>
                <c:pt idx="16">
                  <c:v>10746</c:v>
                </c:pt>
                <c:pt idx="17">
                  <c:v>11282</c:v>
                </c:pt>
                <c:pt idx="18">
                  <c:v>11335</c:v>
                </c:pt>
                <c:pt idx="19">
                  <c:v>10815</c:v>
                </c:pt>
                <c:pt idx="20">
                  <c:v>10758</c:v>
                </c:pt>
                <c:pt idx="21">
                  <c:v>10331</c:v>
                </c:pt>
              </c:numCache>
            </c:numRef>
          </c:val>
          <c:extLst>
            <c:ext xmlns:c16="http://schemas.microsoft.com/office/drawing/2014/chart" uri="{C3380CC4-5D6E-409C-BE32-E72D297353CC}">
              <c16:uniqueId val="{00000008-A515-4042-8B26-515B9BBB0C0D}"/>
            </c:ext>
          </c:extLst>
        </c:ser>
        <c:dLbls>
          <c:showLegendKey val="0"/>
          <c:showVal val="0"/>
          <c:showCatName val="0"/>
          <c:showSerName val="0"/>
          <c:showPercent val="0"/>
          <c:showBubbleSize val="0"/>
        </c:dLbls>
        <c:gapWidth val="150"/>
        <c:axId val="498287392"/>
        <c:axId val="498285824"/>
      </c:barChart>
      <c:catAx>
        <c:axId val="498287392"/>
        <c:scaling>
          <c:orientation val="minMax"/>
        </c:scaling>
        <c:delete val="0"/>
        <c:axPos val="b"/>
        <c:numFmt formatCode="General" sourceLinked="1"/>
        <c:majorTickMark val="none"/>
        <c:minorTickMark val="none"/>
        <c:tickLblPos val="nextTo"/>
        <c:txPr>
          <a:bodyPr rot="-5400000" vert="horz"/>
          <a:lstStyle/>
          <a:p>
            <a:pPr>
              <a:defRPr sz="800" b="0" i="0" u="none" strike="noStrike" baseline="0">
                <a:solidFill>
                  <a:srgbClr val="000000"/>
                </a:solidFill>
                <a:latin typeface="Calibri"/>
                <a:ea typeface="Calibri"/>
                <a:cs typeface="Calibri"/>
              </a:defRPr>
            </a:pPr>
            <a:endParaRPr lang="en-US"/>
          </a:p>
        </c:txPr>
        <c:crossAx val="498285824"/>
        <c:crosses val="autoZero"/>
        <c:auto val="1"/>
        <c:lblAlgn val="ctr"/>
        <c:lblOffset val="100"/>
        <c:tickLblSkip val="1"/>
        <c:noMultiLvlLbl val="0"/>
      </c:catAx>
      <c:valAx>
        <c:axId val="498285824"/>
        <c:scaling>
          <c:orientation val="minMax"/>
          <c:max val="18000"/>
          <c:min val="0"/>
        </c:scaling>
        <c:delete val="0"/>
        <c:axPos val="l"/>
        <c:majorGridlines/>
        <c:title>
          <c:tx>
            <c:rich>
              <a:bodyPr/>
              <a:lstStyle/>
              <a:p>
                <a:pPr>
                  <a:defRPr sz="1100" b="1" i="0" u="none" strike="noStrike" baseline="0">
                    <a:solidFill>
                      <a:srgbClr val="000000"/>
                    </a:solidFill>
                    <a:latin typeface="Calibri"/>
                    <a:ea typeface="Calibri"/>
                    <a:cs typeface="Calibri"/>
                  </a:defRPr>
                </a:pPr>
                <a:r>
                  <a:rPr lang="en-GB"/>
                  <a:t>Vehicles</a:t>
                </a:r>
              </a:p>
            </c:rich>
          </c:tx>
          <c:layout>
            <c:manualLayout>
              <c:xMode val="edge"/>
              <c:yMode val="edge"/>
              <c:x val="9.1673853855936795E-4"/>
              <c:y val="0.43857575087244693"/>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87392"/>
        <c:crosses val="autoZero"/>
        <c:crossBetween val="between"/>
      </c:valAx>
    </c:plotArea>
    <c:legend>
      <c:legendPos val="r"/>
      <c:layout>
        <c:manualLayout>
          <c:xMode val="edge"/>
          <c:yMode val="edge"/>
          <c:x val="0.86400054894798795"/>
          <c:y val="0.34704580220123227"/>
          <c:w val="0.13356145894625768"/>
          <c:h val="0.19406874798226048"/>
        </c:manualLayout>
      </c:layout>
      <c:overlay val="0"/>
      <c:spPr>
        <a:ln w="0">
          <a:solidFill>
            <a:schemeClr val="dk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sz="1000"/>
              <a:t>Car and Non-Car Trips into Stockport Key Centre 07:30-09:30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17 KC Car&amp;Non-carTrips '!$B$3:$B$18</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'!$C$3:$C$18</c:f>
              <c:numCache>
                <c:formatCode>0</c:formatCode>
                <c:ptCount val="16"/>
                <c:pt idx="0">
                  <c:v>17365</c:v>
                </c:pt>
                <c:pt idx="1">
                  <c:v>17391</c:v>
                </c:pt>
                <c:pt idx="2">
                  <c:v>16273</c:v>
                </c:pt>
                <c:pt idx="3">
                  <c:v>15776</c:v>
                </c:pt>
                <c:pt idx="4">
                  <c:v>15679</c:v>
                </c:pt>
                <c:pt idx="5">
                  <c:v>15736</c:v>
                </c:pt>
                <c:pt idx="6">
                  <c:v>14620</c:v>
                </c:pt>
                <c:pt idx="7">
                  <c:v>14602</c:v>
                </c:pt>
                <c:pt idx="8">
                  <c:v>14276</c:v>
                </c:pt>
                <c:pt idx="9">
                  <c:v>13905</c:v>
                </c:pt>
                <c:pt idx="10">
                  <c:v>12700</c:v>
                </c:pt>
                <c:pt idx="11">
                  <c:v>13942.206162424489</c:v>
                </c:pt>
                <c:pt idx="12">
                  <c:v>12891.099178205259</c:v>
                </c:pt>
                <c:pt idx="13">
                  <c:v>13039.13632701624</c:v>
                </c:pt>
                <c:pt idx="14">
                  <c:v>12938.672238067731</c:v>
                </c:pt>
                <c:pt idx="15">
                  <c:v>13085.946741876976</c:v>
                </c:pt>
              </c:numCache>
            </c:numRef>
          </c:val>
          <c:extLst>
            <c:ext xmlns:c16="http://schemas.microsoft.com/office/drawing/2014/chart" uri="{C3380CC4-5D6E-409C-BE32-E72D297353CC}">
              <c16:uniqueId val="{00000000-1171-45F9-84FE-BAA75B147878}"/>
            </c:ext>
          </c:extLst>
        </c:ser>
        <c:ser>
          <c:idx val="1"/>
          <c:order val="1"/>
          <c:tx>
            <c:v>Bus</c:v>
          </c:tx>
          <c:spPr>
            <a:solidFill>
              <a:srgbClr val="FFFF00"/>
            </a:solidFill>
            <a:ln>
              <a:solidFill>
                <a:schemeClr val="tx1"/>
              </a:solidFill>
            </a:ln>
          </c:spPr>
          <c:invertIfNegative val="0"/>
          <c:cat>
            <c:numRef>
              <c:f>'Table 17 KC Car&amp;Non-carTrips '!$B$3:$B$18</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'!$D$3:$D$18</c:f>
              <c:numCache>
                <c:formatCode>0</c:formatCode>
                <c:ptCount val="16"/>
                <c:pt idx="0">
                  <c:v>5914</c:v>
                </c:pt>
                <c:pt idx="1">
                  <c:v>5885</c:v>
                </c:pt>
                <c:pt idx="2">
                  <c:v>7432</c:v>
                </c:pt>
                <c:pt idx="3">
                  <c:v>5130</c:v>
                </c:pt>
                <c:pt idx="4">
                  <c:v>5643</c:v>
                </c:pt>
                <c:pt idx="5">
                  <c:v>5983</c:v>
                </c:pt>
                <c:pt idx="6">
                  <c:v>6845.5358034238025</c:v>
                </c:pt>
                <c:pt idx="7">
                  <c:v>4705.7036178331646</c:v>
                </c:pt>
                <c:pt idx="8">
                  <c:v>4769</c:v>
                </c:pt>
                <c:pt idx="9">
                  <c:v>4376</c:v>
                </c:pt>
                <c:pt idx="10">
                  <c:v>4978</c:v>
                </c:pt>
                <c:pt idx="11">
                  <c:v>4478.7794350748854</c:v>
                </c:pt>
                <c:pt idx="12">
                  <c:v>3974.6185567010311</c:v>
                </c:pt>
                <c:pt idx="13">
                  <c:v>4268.9186813186816</c:v>
                </c:pt>
                <c:pt idx="14">
                  <c:v>4724.5119485276618</c:v>
                </c:pt>
                <c:pt idx="15">
                  <c:v>3828.2330097087379</c:v>
                </c:pt>
              </c:numCache>
            </c:numRef>
          </c:val>
          <c:extLst>
            <c:ext xmlns:c16="http://schemas.microsoft.com/office/drawing/2014/chart" uri="{C3380CC4-5D6E-409C-BE32-E72D297353CC}">
              <c16:uniqueId val="{00000001-1171-45F9-84FE-BAA75B147878}"/>
            </c:ext>
          </c:extLst>
        </c:ser>
        <c:ser>
          <c:idx val="4"/>
          <c:order val="2"/>
          <c:tx>
            <c:v>Walk</c:v>
          </c:tx>
          <c:spPr>
            <a:solidFill>
              <a:srgbClr val="FFC000"/>
            </a:solidFill>
            <a:ln>
              <a:solidFill>
                <a:schemeClr val="tx1"/>
              </a:solidFill>
            </a:ln>
          </c:spPr>
          <c:invertIfNegative val="0"/>
          <c:cat>
            <c:numRef>
              <c:f>'Table 17 KC Car&amp;Non-carTrips '!$B$3:$B$18</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'!$G$3:$G$18</c:f>
              <c:numCache>
                <c:formatCode>General</c:formatCode>
                <c:ptCount val="16"/>
                <c:pt idx="0">
                  <c:v>1996</c:v>
                </c:pt>
                <c:pt idx="1">
                  <c:v>1771</c:v>
                </c:pt>
                <c:pt idx="2">
                  <c:v>2140</c:v>
                </c:pt>
                <c:pt idx="3">
                  <c:v>2196</c:v>
                </c:pt>
                <c:pt idx="4" formatCode="0">
                  <c:v>2258</c:v>
                </c:pt>
                <c:pt idx="5" formatCode="0">
                  <c:v>2575</c:v>
                </c:pt>
                <c:pt idx="6">
                  <c:v>2601</c:v>
                </c:pt>
                <c:pt idx="7" formatCode="0">
                  <c:v>2500.7601572564904</c:v>
                </c:pt>
                <c:pt idx="8">
                  <c:v>2365</c:v>
                </c:pt>
                <c:pt idx="9">
                  <c:v>2415</c:v>
                </c:pt>
                <c:pt idx="10">
                  <c:v>2470</c:v>
                </c:pt>
                <c:pt idx="11">
                  <c:v>2299</c:v>
                </c:pt>
                <c:pt idx="12">
                  <c:v>2225</c:v>
                </c:pt>
                <c:pt idx="13">
                  <c:v>2417</c:v>
                </c:pt>
                <c:pt idx="14">
                  <c:v>2419</c:v>
                </c:pt>
                <c:pt idx="15">
                  <c:v>2578</c:v>
                </c:pt>
              </c:numCache>
            </c:numRef>
          </c:val>
          <c:extLst>
            <c:ext xmlns:c16="http://schemas.microsoft.com/office/drawing/2014/chart" uri="{C3380CC4-5D6E-409C-BE32-E72D297353CC}">
              <c16:uniqueId val="{00000002-1171-45F9-84FE-BAA75B147878}"/>
            </c:ext>
          </c:extLst>
        </c:ser>
        <c:ser>
          <c:idx val="2"/>
          <c:order val="3"/>
          <c:tx>
            <c:v>Rail</c:v>
          </c:tx>
          <c:spPr>
            <a:solidFill>
              <a:schemeClr val="bg1">
                <a:lumMod val="75000"/>
              </a:schemeClr>
            </a:solidFill>
            <a:ln>
              <a:solidFill>
                <a:schemeClr val="tx1"/>
              </a:solidFill>
            </a:ln>
          </c:spPr>
          <c:invertIfNegative val="0"/>
          <c:cat>
            <c:numRef>
              <c:f>'Table 17 KC Car&amp;Non-carTrips '!$B$3:$B$18</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'!$E$3:$E$18</c:f>
              <c:numCache>
                <c:formatCode>General</c:formatCode>
                <c:ptCount val="16"/>
                <c:pt idx="0">
                  <c:v>613</c:v>
                </c:pt>
                <c:pt idx="1">
                  <c:v>747</c:v>
                </c:pt>
                <c:pt idx="2">
                  <c:v>1030</c:v>
                </c:pt>
                <c:pt idx="3">
                  <c:v>1107</c:v>
                </c:pt>
                <c:pt idx="4">
                  <c:v>1210</c:v>
                </c:pt>
                <c:pt idx="5" formatCode="0">
                  <c:v>1203</c:v>
                </c:pt>
                <c:pt idx="6">
                  <c:v>961</c:v>
                </c:pt>
                <c:pt idx="7">
                  <c:v>1262</c:v>
                </c:pt>
                <c:pt idx="8">
                  <c:v>1162</c:v>
                </c:pt>
                <c:pt idx="9">
                  <c:v>1378</c:v>
                </c:pt>
                <c:pt idx="10">
                  <c:v>1343</c:v>
                </c:pt>
                <c:pt idx="11">
                  <c:v>1303</c:v>
                </c:pt>
                <c:pt idx="12">
                  <c:v>1284</c:v>
                </c:pt>
                <c:pt idx="13">
                  <c:v>1478</c:v>
                </c:pt>
                <c:pt idx="14">
                  <c:v>1510</c:v>
                </c:pt>
                <c:pt idx="15">
                  <c:v>1418</c:v>
                </c:pt>
              </c:numCache>
            </c:numRef>
          </c:val>
          <c:extLst>
            <c:ext xmlns:c16="http://schemas.microsoft.com/office/drawing/2014/chart" uri="{C3380CC4-5D6E-409C-BE32-E72D297353CC}">
              <c16:uniqueId val="{00000003-1171-45F9-84FE-BAA75B147878}"/>
            </c:ext>
          </c:extLst>
        </c:ser>
        <c:ser>
          <c:idx val="3"/>
          <c:order val="4"/>
          <c:tx>
            <c:v>Cycle</c:v>
          </c:tx>
          <c:spPr>
            <a:solidFill>
              <a:schemeClr val="tx1"/>
            </a:solidFill>
            <a:ln>
              <a:solidFill>
                <a:schemeClr val="tx1"/>
              </a:solidFill>
            </a:ln>
          </c:spPr>
          <c:invertIfNegative val="0"/>
          <c:cat>
            <c:numRef>
              <c:f>'Table 17 KC Car&amp;Non-carTrips '!$B$3:$B$18</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'!$F$3:$F$18</c:f>
              <c:numCache>
                <c:formatCode>0</c:formatCode>
                <c:ptCount val="16"/>
                <c:pt idx="0">
                  <c:v>136</c:v>
                </c:pt>
                <c:pt idx="1">
                  <c:v>133</c:v>
                </c:pt>
                <c:pt idx="2">
                  <c:v>198</c:v>
                </c:pt>
                <c:pt idx="3">
                  <c:v>157</c:v>
                </c:pt>
                <c:pt idx="4">
                  <c:v>228</c:v>
                </c:pt>
                <c:pt idx="5">
                  <c:v>245</c:v>
                </c:pt>
                <c:pt idx="6">
                  <c:v>251</c:v>
                </c:pt>
                <c:pt idx="7">
                  <c:v>269.11366255323446</c:v>
                </c:pt>
                <c:pt idx="8">
                  <c:v>265</c:v>
                </c:pt>
                <c:pt idx="9">
                  <c:v>268</c:v>
                </c:pt>
                <c:pt idx="10">
                  <c:v>331</c:v>
                </c:pt>
                <c:pt idx="11">
                  <c:v>330</c:v>
                </c:pt>
                <c:pt idx="12">
                  <c:v>288</c:v>
                </c:pt>
                <c:pt idx="13">
                  <c:v>310</c:v>
                </c:pt>
                <c:pt idx="14">
                  <c:v>345</c:v>
                </c:pt>
                <c:pt idx="15">
                  <c:v>396</c:v>
                </c:pt>
              </c:numCache>
            </c:numRef>
          </c:val>
          <c:extLst>
            <c:ext xmlns:c16="http://schemas.microsoft.com/office/drawing/2014/chart" uri="{C3380CC4-5D6E-409C-BE32-E72D297353CC}">
              <c16:uniqueId val="{00000004-1171-45F9-84FE-BAA75B147878}"/>
            </c:ext>
          </c:extLst>
        </c:ser>
        <c:dLbls>
          <c:showLegendKey val="0"/>
          <c:showVal val="0"/>
          <c:showCatName val="0"/>
          <c:showSerName val="0"/>
          <c:showPercent val="0"/>
          <c:showBubbleSize val="0"/>
        </c:dLbls>
        <c:gapWidth val="150"/>
        <c:axId val="498285040"/>
        <c:axId val="498290920"/>
      </c:barChart>
      <c:catAx>
        <c:axId val="498285040"/>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90920"/>
        <c:crosses val="autoZero"/>
        <c:auto val="1"/>
        <c:lblAlgn val="ctr"/>
        <c:lblOffset val="100"/>
        <c:noMultiLvlLbl val="0"/>
      </c:catAx>
      <c:valAx>
        <c:axId val="498290920"/>
        <c:scaling>
          <c:orientation val="minMax"/>
          <c:max val="1800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Trips</a:t>
                </a:r>
              </a:p>
            </c:rich>
          </c:tx>
          <c:layout>
            <c:manualLayout>
              <c:xMode val="edge"/>
              <c:yMode val="edge"/>
              <c:x val="1.5848447314872158E-2"/>
              <c:y val="0.43939671144048176"/>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85040"/>
        <c:crosses val="autoZero"/>
        <c:crossBetween val="between"/>
      </c:valAx>
    </c:plotArea>
    <c:legend>
      <c:legendPos val="r"/>
      <c:layout>
        <c:manualLayout>
          <c:xMode val="edge"/>
          <c:yMode val="edge"/>
          <c:x val="0.91573092689256541"/>
          <c:y val="0.41372182337501928"/>
          <c:w val="6.7415730337078705E-2"/>
          <c:h val="0.24948046935309554"/>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sz="1000"/>
              <a:t>Car and Non-Car Trips into Stockport Key Centre 10:00-12:00</a:t>
            </a:r>
          </a:p>
        </c:rich>
      </c:tx>
      <c:overlay val="0"/>
    </c:title>
    <c:autoTitleDeleted val="0"/>
    <c:plotArea>
      <c:layout/>
      <c:barChart>
        <c:barDir val="col"/>
        <c:grouping val="clustered"/>
        <c:varyColors val="0"/>
        <c:ser>
          <c:idx val="0"/>
          <c:order val="0"/>
          <c:tx>
            <c:v>Car</c:v>
          </c:tx>
          <c:spPr>
            <a:solidFill>
              <a:srgbClr val="00B0F0"/>
            </a:solidFill>
            <a:ln>
              <a:solidFill>
                <a:schemeClr val="tx1"/>
              </a:solidFill>
            </a:ln>
          </c:spPr>
          <c:invertIfNegative val="0"/>
          <c:cat>
            <c:numRef>
              <c:f>'Table 17 KC Car&amp;Non-carTrips '!$B$20:$B$35</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'!$C$20:$C$35</c:f>
              <c:numCache>
                <c:formatCode>0</c:formatCode>
                <c:ptCount val="16"/>
                <c:pt idx="0">
                  <c:v>12494</c:v>
                </c:pt>
                <c:pt idx="1">
                  <c:v>13033</c:v>
                </c:pt>
                <c:pt idx="2">
                  <c:v>12414</c:v>
                </c:pt>
                <c:pt idx="3">
                  <c:v>11925</c:v>
                </c:pt>
                <c:pt idx="4">
                  <c:v>12554</c:v>
                </c:pt>
                <c:pt idx="5">
                  <c:v>11931</c:v>
                </c:pt>
                <c:pt idx="6">
                  <c:v>11812</c:v>
                </c:pt>
                <c:pt idx="7">
                  <c:v>11609</c:v>
                </c:pt>
                <c:pt idx="8">
                  <c:v>12184</c:v>
                </c:pt>
                <c:pt idx="9">
                  <c:v>11406</c:v>
                </c:pt>
                <c:pt idx="10">
                  <c:v>10830</c:v>
                </c:pt>
                <c:pt idx="11">
                  <c:v>11207.974169230018</c:v>
                </c:pt>
                <c:pt idx="12">
                  <c:v>11222.19135036403</c:v>
                </c:pt>
                <c:pt idx="13">
                  <c:v>10990.091837656613</c:v>
                </c:pt>
                <c:pt idx="14">
                  <c:v>11178.285218540355</c:v>
                </c:pt>
                <c:pt idx="15">
                  <c:v>10248.23007047166</c:v>
                </c:pt>
              </c:numCache>
            </c:numRef>
          </c:val>
          <c:extLst>
            <c:ext xmlns:c16="http://schemas.microsoft.com/office/drawing/2014/chart" uri="{C3380CC4-5D6E-409C-BE32-E72D297353CC}">
              <c16:uniqueId val="{00000000-2DA4-4C0A-8EBC-5B20E55A5F74}"/>
            </c:ext>
          </c:extLst>
        </c:ser>
        <c:ser>
          <c:idx val="1"/>
          <c:order val="1"/>
          <c:tx>
            <c:v>Bus</c:v>
          </c:tx>
          <c:spPr>
            <a:solidFill>
              <a:srgbClr val="FFFF00"/>
            </a:solidFill>
            <a:ln>
              <a:solidFill>
                <a:schemeClr val="tx1"/>
              </a:solidFill>
            </a:ln>
          </c:spPr>
          <c:invertIfNegative val="0"/>
          <c:cat>
            <c:numRef>
              <c:f>'Table 17 KC Car&amp;Non-carTrips '!$B$20:$B$35</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'!$D$20:$D$35</c:f>
              <c:numCache>
                <c:formatCode>0</c:formatCode>
                <c:ptCount val="16"/>
                <c:pt idx="0">
                  <c:v>5904</c:v>
                </c:pt>
                <c:pt idx="1">
                  <c:v>5024</c:v>
                </c:pt>
                <c:pt idx="2">
                  <c:v>5368</c:v>
                </c:pt>
                <c:pt idx="3">
                  <c:v>5020</c:v>
                </c:pt>
                <c:pt idx="4">
                  <c:v>6572</c:v>
                </c:pt>
                <c:pt idx="5">
                  <c:v>5398</c:v>
                </c:pt>
                <c:pt idx="6">
                  <c:v>4651.2202589583585</c:v>
                </c:pt>
                <c:pt idx="7">
                  <c:v>4291.9435215946851</c:v>
                </c:pt>
                <c:pt idx="8">
                  <c:v>4210</c:v>
                </c:pt>
                <c:pt idx="9">
                  <c:v>3840</c:v>
                </c:pt>
                <c:pt idx="10">
                  <c:v>4176</c:v>
                </c:pt>
                <c:pt idx="11">
                  <c:v>4121.7329876006343</c:v>
                </c:pt>
                <c:pt idx="12">
                  <c:v>3282.8460045292786</c:v>
                </c:pt>
                <c:pt idx="13">
                  <c:v>3649.8763636363642</c:v>
                </c:pt>
                <c:pt idx="14">
                  <c:v>3683.3798757047357</c:v>
                </c:pt>
                <c:pt idx="15">
                  <c:v>3103.2919708029199</c:v>
                </c:pt>
              </c:numCache>
            </c:numRef>
          </c:val>
          <c:extLst>
            <c:ext xmlns:c16="http://schemas.microsoft.com/office/drawing/2014/chart" uri="{C3380CC4-5D6E-409C-BE32-E72D297353CC}">
              <c16:uniqueId val="{00000001-2DA4-4C0A-8EBC-5B20E55A5F74}"/>
            </c:ext>
          </c:extLst>
        </c:ser>
        <c:ser>
          <c:idx val="4"/>
          <c:order val="2"/>
          <c:tx>
            <c:v>Walk</c:v>
          </c:tx>
          <c:spPr>
            <a:solidFill>
              <a:srgbClr val="FFC000"/>
            </a:solidFill>
            <a:ln>
              <a:solidFill>
                <a:schemeClr val="tx1"/>
              </a:solidFill>
            </a:ln>
          </c:spPr>
          <c:invertIfNegative val="0"/>
          <c:cat>
            <c:numRef>
              <c:f>'Table 17 KC Car&amp;Non-carTrips '!$B$20:$B$35</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'!$G$20:$G$35</c:f>
              <c:numCache>
                <c:formatCode>General</c:formatCode>
                <c:ptCount val="16"/>
                <c:pt idx="0">
                  <c:v>1507</c:v>
                </c:pt>
                <c:pt idx="1">
                  <c:v>1343</c:v>
                </c:pt>
                <c:pt idx="2">
                  <c:v>1782</c:v>
                </c:pt>
                <c:pt idx="3">
                  <c:v>1589</c:v>
                </c:pt>
                <c:pt idx="4" formatCode="0">
                  <c:v>1314</c:v>
                </c:pt>
                <c:pt idx="5" formatCode="0">
                  <c:v>1489</c:v>
                </c:pt>
                <c:pt idx="6">
                  <c:v>1673</c:v>
                </c:pt>
                <c:pt idx="7" formatCode="0">
                  <c:v>1491.5738797832205</c:v>
                </c:pt>
                <c:pt idx="8">
                  <c:v>1265</c:v>
                </c:pt>
                <c:pt idx="9">
                  <c:v>1506</c:v>
                </c:pt>
                <c:pt idx="10">
                  <c:v>1618</c:v>
                </c:pt>
                <c:pt idx="11">
                  <c:v>1534</c:v>
                </c:pt>
                <c:pt idx="12">
                  <c:v>1647</c:v>
                </c:pt>
                <c:pt idx="13">
                  <c:v>1591</c:v>
                </c:pt>
                <c:pt idx="14">
                  <c:v>1579</c:v>
                </c:pt>
                <c:pt idx="15">
                  <c:v>1454</c:v>
                </c:pt>
              </c:numCache>
            </c:numRef>
          </c:val>
          <c:extLst>
            <c:ext xmlns:c16="http://schemas.microsoft.com/office/drawing/2014/chart" uri="{C3380CC4-5D6E-409C-BE32-E72D297353CC}">
              <c16:uniqueId val="{00000002-2DA4-4C0A-8EBC-5B20E55A5F74}"/>
            </c:ext>
          </c:extLst>
        </c:ser>
        <c:ser>
          <c:idx val="2"/>
          <c:order val="3"/>
          <c:tx>
            <c:v>Rail</c:v>
          </c:tx>
          <c:spPr>
            <a:solidFill>
              <a:schemeClr val="bg1">
                <a:lumMod val="75000"/>
              </a:schemeClr>
            </a:solidFill>
            <a:ln>
              <a:solidFill>
                <a:schemeClr val="tx1"/>
              </a:solidFill>
            </a:ln>
          </c:spPr>
          <c:invertIfNegative val="0"/>
          <c:cat>
            <c:numRef>
              <c:f>'Table 17 KC Car&amp;Non-carTrips '!$B$20:$B$35</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'!$E$20:$E$35</c:f>
              <c:numCache>
                <c:formatCode>General</c:formatCode>
                <c:ptCount val="16"/>
                <c:pt idx="0">
                  <c:v>357</c:v>
                </c:pt>
                <c:pt idx="1">
                  <c:v>356</c:v>
                </c:pt>
                <c:pt idx="2">
                  <c:v>535</c:v>
                </c:pt>
                <c:pt idx="3">
                  <c:v>594</c:v>
                </c:pt>
                <c:pt idx="4">
                  <c:v>459</c:v>
                </c:pt>
                <c:pt idx="5" formatCode="0">
                  <c:v>606</c:v>
                </c:pt>
                <c:pt idx="6">
                  <c:v>461</c:v>
                </c:pt>
                <c:pt idx="7">
                  <c:v>541</c:v>
                </c:pt>
                <c:pt idx="8">
                  <c:v>443</c:v>
                </c:pt>
                <c:pt idx="9">
                  <c:v>722</c:v>
                </c:pt>
                <c:pt idx="10">
                  <c:v>704</c:v>
                </c:pt>
                <c:pt idx="11">
                  <c:v>686</c:v>
                </c:pt>
                <c:pt idx="12">
                  <c:v>614</c:v>
                </c:pt>
                <c:pt idx="13">
                  <c:v>635</c:v>
                </c:pt>
                <c:pt idx="14">
                  <c:v>757</c:v>
                </c:pt>
                <c:pt idx="15">
                  <c:v>792</c:v>
                </c:pt>
              </c:numCache>
            </c:numRef>
          </c:val>
          <c:extLst>
            <c:ext xmlns:c16="http://schemas.microsoft.com/office/drawing/2014/chart" uri="{C3380CC4-5D6E-409C-BE32-E72D297353CC}">
              <c16:uniqueId val="{00000003-2DA4-4C0A-8EBC-5B20E55A5F74}"/>
            </c:ext>
          </c:extLst>
        </c:ser>
        <c:ser>
          <c:idx val="3"/>
          <c:order val="4"/>
          <c:tx>
            <c:v>Cycle</c:v>
          </c:tx>
          <c:spPr>
            <a:solidFill>
              <a:schemeClr val="tx1"/>
            </a:solidFill>
            <a:ln>
              <a:solidFill>
                <a:schemeClr val="tx1"/>
              </a:solidFill>
            </a:ln>
          </c:spPr>
          <c:invertIfNegative val="0"/>
          <c:cat>
            <c:numRef>
              <c:f>'Table 17 KC Car&amp;Non-carTrips '!$B$20:$B$35</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'!$F$20:$F$35</c:f>
              <c:numCache>
                <c:formatCode>0</c:formatCode>
                <c:ptCount val="16"/>
                <c:pt idx="0">
                  <c:v>38</c:v>
                </c:pt>
                <c:pt idx="1">
                  <c:v>41</c:v>
                </c:pt>
                <c:pt idx="2">
                  <c:v>77</c:v>
                </c:pt>
                <c:pt idx="3">
                  <c:v>45</c:v>
                </c:pt>
                <c:pt idx="4">
                  <c:v>82</c:v>
                </c:pt>
                <c:pt idx="5">
                  <c:v>83</c:v>
                </c:pt>
                <c:pt idx="6">
                  <c:v>70</c:v>
                </c:pt>
                <c:pt idx="7">
                  <c:v>71.258221448880789</c:v>
                </c:pt>
                <c:pt idx="8">
                  <c:v>62</c:v>
                </c:pt>
                <c:pt idx="9">
                  <c:v>86</c:v>
                </c:pt>
                <c:pt idx="10">
                  <c:v>106</c:v>
                </c:pt>
                <c:pt idx="11">
                  <c:v>108</c:v>
                </c:pt>
                <c:pt idx="12">
                  <c:v>92</c:v>
                </c:pt>
                <c:pt idx="13">
                  <c:v>102</c:v>
                </c:pt>
                <c:pt idx="14">
                  <c:v>79</c:v>
                </c:pt>
                <c:pt idx="15">
                  <c:v>96</c:v>
                </c:pt>
              </c:numCache>
            </c:numRef>
          </c:val>
          <c:extLst>
            <c:ext xmlns:c16="http://schemas.microsoft.com/office/drawing/2014/chart" uri="{C3380CC4-5D6E-409C-BE32-E72D297353CC}">
              <c16:uniqueId val="{00000004-2DA4-4C0A-8EBC-5B20E55A5F74}"/>
            </c:ext>
          </c:extLst>
        </c:ser>
        <c:dLbls>
          <c:showLegendKey val="0"/>
          <c:showVal val="0"/>
          <c:showCatName val="0"/>
          <c:showSerName val="0"/>
          <c:showPercent val="0"/>
          <c:showBubbleSize val="0"/>
        </c:dLbls>
        <c:gapWidth val="150"/>
        <c:axId val="498287784"/>
        <c:axId val="498292488"/>
      </c:barChart>
      <c:catAx>
        <c:axId val="498287784"/>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92488"/>
        <c:crosses val="autoZero"/>
        <c:auto val="1"/>
        <c:lblAlgn val="ctr"/>
        <c:lblOffset val="100"/>
        <c:noMultiLvlLbl val="0"/>
      </c:catAx>
      <c:valAx>
        <c:axId val="498292488"/>
        <c:scaling>
          <c:orientation val="minMax"/>
          <c:max val="18000"/>
        </c:scaling>
        <c:delete val="0"/>
        <c:axPos val="l"/>
        <c:majorGridlines/>
        <c:title>
          <c:tx>
            <c:rich>
              <a:bodyPr/>
              <a:lstStyle/>
              <a:p>
                <a:pPr>
                  <a:defRPr sz="800" b="1" i="0" baseline="0"/>
                </a:pPr>
                <a:r>
                  <a:rPr lang="en-GB" sz="800" b="1" i="0" baseline="0"/>
                  <a:t>Trips</a:t>
                </a:r>
              </a:p>
            </c:rich>
          </c:tx>
          <c:layout>
            <c:manualLayout>
              <c:xMode val="edge"/>
              <c:yMode val="edge"/>
              <c:x val="1.4989293361884369E-2"/>
              <c:y val="0.438631559032319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87784"/>
        <c:crosses val="autoZero"/>
        <c:crossBetween val="between"/>
      </c:valAx>
    </c:plotArea>
    <c:legend>
      <c:legendPos val="r"/>
      <c:layout>
        <c:manualLayout>
          <c:xMode val="edge"/>
          <c:yMode val="edge"/>
          <c:x val="0.91342112538962927"/>
          <c:y val="0.41483008010772199"/>
          <c:w val="7.3593225089288117E-2"/>
          <c:h val="0.23647315628632587"/>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Calibri"/>
                <a:ea typeface="Calibri"/>
                <a:cs typeface="Calibri"/>
              </a:defRPr>
            </a:pPr>
            <a:r>
              <a:rPr lang="en-GB" sz="1000"/>
              <a:t>Car and Non-Car Trips into Stockport Key Centre 16:00-18:00</a:t>
            </a:r>
          </a:p>
        </c:rich>
      </c:tx>
      <c:overlay val="0"/>
    </c:title>
    <c:autoTitleDeleted val="0"/>
    <c:plotArea>
      <c:layout/>
      <c:barChart>
        <c:barDir val="col"/>
        <c:grouping val="clustered"/>
        <c:varyColors val="0"/>
        <c:ser>
          <c:idx val="0"/>
          <c:order val="0"/>
          <c:tx>
            <c:v>Car</c:v>
          </c:tx>
          <c:spPr>
            <a:solidFill>
              <a:srgbClr val="00B0F0"/>
            </a:solidFill>
            <a:ln w="9525">
              <a:solidFill>
                <a:schemeClr val="tx1"/>
              </a:solidFill>
            </a:ln>
          </c:spPr>
          <c:invertIfNegative val="0"/>
          <c:cat>
            <c:numRef>
              <c:f>'Table 17 KC Car&amp;Non-carTrips '!$B$37:$B$52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'!$C$37:$C$52</c:f>
              <c:numCache>
                <c:formatCode>0</c:formatCode>
                <c:ptCount val="16"/>
                <c:pt idx="0">
                  <c:v>14780</c:v>
                </c:pt>
                <c:pt idx="1">
                  <c:v>15150</c:v>
                </c:pt>
                <c:pt idx="2">
                  <c:v>14923</c:v>
                </c:pt>
                <c:pt idx="3">
                  <c:v>13978</c:v>
                </c:pt>
                <c:pt idx="4">
                  <c:v>13678</c:v>
                </c:pt>
                <c:pt idx="5">
                  <c:v>12881</c:v>
                </c:pt>
                <c:pt idx="6">
                  <c:v>13189</c:v>
                </c:pt>
                <c:pt idx="7">
                  <c:v>13730</c:v>
                </c:pt>
                <c:pt idx="8">
                  <c:v>13168</c:v>
                </c:pt>
                <c:pt idx="9">
                  <c:v>12316</c:v>
                </c:pt>
                <c:pt idx="10">
                  <c:v>12783</c:v>
                </c:pt>
                <c:pt idx="11">
                  <c:v>12802.702053064306</c:v>
                </c:pt>
                <c:pt idx="12">
                  <c:v>12998.879574443103</c:v>
                </c:pt>
                <c:pt idx="13">
                  <c:v>12359.629206517948</c:v>
                </c:pt>
                <c:pt idx="14">
                  <c:v>11866.625674764529</c:v>
                </c:pt>
                <c:pt idx="15">
                  <c:v>11727.725656540062</c:v>
                </c:pt>
              </c:numCache>
            </c:numRef>
          </c:val>
          <c:extLst>
            <c:ext xmlns:c16="http://schemas.microsoft.com/office/drawing/2014/chart" uri="{C3380CC4-5D6E-409C-BE32-E72D297353CC}">
              <c16:uniqueId val="{00000000-1FC2-46D6-AA79-3834BCB7B3C1}"/>
            </c:ext>
          </c:extLst>
        </c:ser>
        <c:ser>
          <c:idx val="1"/>
          <c:order val="1"/>
          <c:tx>
            <c:v>Bus</c:v>
          </c:tx>
          <c:spPr>
            <a:solidFill>
              <a:srgbClr val="FFFF00"/>
            </a:solidFill>
            <a:ln>
              <a:solidFill>
                <a:schemeClr val="tx1"/>
              </a:solidFill>
            </a:ln>
          </c:spPr>
          <c:invertIfNegative val="0"/>
          <c:cat>
            <c:numRef>
              <c:f>'Table 17 KC Car&amp;Non-carTrips '!$B$37:$B$52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'!$D$37:$D$52</c:f>
              <c:numCache>
                <c:formatCode>0</c:formatCode>
                <c:ptCount val="16"/>
                <c:pt idx="0">
                  <c:v>4540</c:v>
                </c:pt>
                <c:pt idx="1">
                  <c:v>3953</c:v>
                </c:pt>
                <c:pt idx="2">
                  <c:v>3556</c:v>
                </c:pt>
                <c:pt idx="3">
                  <c:v>3360</c:v>
                </c:pt>
                <c:pt idx="4">
                  <c:v>3542</c:v>
                </c:pt>
                <c:pt idx="5">
                  <c:v>4042</c:v>
                </c:pt>
                <c:pt idx="6">
                  <c:v>4022.887578214275</c:v>
                </c:pt>
                <c:pt idx="7">
                  <c:v>3367.0645161290322</c:v>
                </c:pt>
                <c:pt idx="8">
                  <c:v>3622</c:v>
                </c:pt>
                <c:pt idx="9">
                  <c:v>3056</c:v>
                </c:pt>
                <c:pt idx="10">
                  <c:v>3414</c:v>
                </c:pt>
                <c:pt idx="11">
                  <c:v>3230.1717230332351</c:v>
                </c:pt>
                <c:pt idx="12">
                  <c:v>2977.8947368421054</c:v>
                </c:pt>
                <c:pt idx="13">
                  <c:v>3158.7999999999997</c:v>
                </c:pt>
                <c:pt idx="14">
                  <c:v>3207.6002560208735</c:v>
                </c:pt>
                <c:pt idx="15">
                  <c:v>2544.2461538461544</c:v>
                </c:pt>
              </c:numCache>
            </c:numRef>
          </c:val>
          <c:extLst>
            <c:ext xmlns:c16="http://schemas.microsoft.com/office/drawing/2014/chart" uri="{C3380CC4-5D6E-409C-BE32-E72D297353CC}">
              <c16:uniqueId val="{00000001-1FC2-46D6-AA79-3834BCB7B3C1}"/>
            </c:ext>
          </c:extLst>
        </c:ser>
        <c:ser>
          <c:idx val="4"/>
          <c:order val="2"/>
          <c:tx>
            <c:v>Walk</c:v>
          </c:tx>
          <c:spPr>
            <a:solidFill>
              <a:srgbClr val="FFC000"/>
            </a:solidFill>
            <a:ln>
              <a:solidFill>
                <a:schemeClr val="tx1"/>
              </a:solidFill>
            </a:ln>
          </c:spPr>
          <c:invertIfNegative val="0"/>
          <c:cat>
            <c:numRef>
              <c:f>'Table 17 KC Car&amp;Non-carTrips '!$B$37:$B$52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'!$G$37:$G$52</c:f>
              <c:numCache>
                <c:formatCode>General</c:formatCode>
                <c:ptCount val="16"/>
                <c:pt idx="0">
                  <c:v>1657</c:v>
                </c:pt>
                <c:pt idx="1">
                  <c:v>1392</c:v>
                </c:pt>
                <c:pt idx="2">
                  <c:v>1264</c:v>
                </c:pt>
                <c:pt idx="3">
                  <c:v>1389</c:v>
                </c:pt>
                <c:pt idx="4">
                  <c:v>1590</c:v>
                </c:pt>
                <c:pt idx="5" formatCode="0">
                  <c:v>1484</c:v>
                </c:pt>
                <c:pt idx="6" formatCode="0">
                  <c:v>1387</c:v>
                </c:pt>
                <c:pt idx="7" formatCode="0">
                  <c:v>1493.2239772667403</c:v>
                </c:pt>
                <c:pt idx="8">
                  <c:v>1291</c:v>
                </c:pt>
                <c:pt idx="9">
                  <c:v>1530</c:v>
                </c:pt>
                <c:pt idx="10">
                  <c:v>1569</c:v>
                </c:pt>
                <c:pt idx="11">
                  <c:v>1315</c:v>
                </c:pt>
                <c:pt idx="12">
                  <c:v>1634</c:v>
                </c:pt>
                <c:pt idx="13">
                  <c:v>1781</c:v>
                </c:pt>
                <c:pt idx="14">
                  <c:v>1643</c:v>
                </c:pt>
                <c:pt idx="15">
                  <c:v>1417</c:v>
                </c:pt>
              </c:numCache>
            </c:numRef>
          </c:val>
          <c:extLst>
            <c:ext xmlns:c16="http://schemas.microsoft.com/office/drawing/2014/chart" uri="{C3380CC4-5D6E-409C-BE32-E72D297353CC}">
              <c16:uniqueId val="{00000002-1FC2-46D6-AA79-3834BCB7B3C1}"/>
            </c:ext>
          </c:extLst>
        </c:ser>
        <c:ser>
          <c:idx val="2"/>
          <c:order val="3"/>
          <c:tx>
            <c:v>Rail</c:v>
          </c:tx>
          <c:spPr>
            <a:solidFill>
              <a:schemeClr val="bg1">
                <a:lumMod val="75000"/>
              </a:schemeClr>
            </a:solidFill>
            <a:ln>
              <a:solidFill>
                <a:schemeClr val="tx1"/>
              </a:solidFill>
            </a:ln>
          </c:spPr>
          <c:invertIfNegative val="0"/>
          <c:cat>
            <c:numRef>
              <c:f>'Table 17 KC Car&amp;Non-carTrips '!$B$37:$B$52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'!$E$37:$E$52</c:f>
              <c:numCache>
                <c:formatCode>General</c:formatCode>
                <c:ptCount val="16"/>
                <c:pt idx="0">
                  <c:v>691</c:v>
                </c:pt>
                <c:pt idx="1">
                  <c:v>997</c:v>
                </c:pt>
                <c:pt idx="2">
                  <c:v>1166</c:v>
                </c:pt>
                <c:pt idx="3">
                  <c:v>1236</c:v>
                </c:pt>
                <c:pt idx="4">
                  <c:v>1415</c:v>
                </c:pt>
                <c:pt idx="5">
                  <c:v>1636</c:v>
                </c:pt>
                <c:pt idx="6" formatCode="0">
                  <c:v>1140</c:v>
                </c:pt>
                <c:pt idx="7">
                  <c:v>1578</c:v>
                </c:pt>
                <c:pt idx="8">
                  <c:v>1379</c:v>
                </c:pt>
                <c:pt idx="9">
                  <c:v>1703</c:v>
                </c:pt>
                <c:pt idx="10">
                  <c:v>1708</c:v>
                </c:pt>
                <c:pt idx="11">
                  <c:v>1751</c:v>
                </c:pt>
                <c:pt idx="12">
                  <c:v>1660</c:v>
                </c:pt>
                <c:pt idx="13">
                  <c:v>1929</c:v>
                </c:pt>
                <c:pt idx="14">
                  <c:v>1980</c:v>
                </c:pt>
                <c:pt idx="15">
                  <c:v>2091</c:v>
                </c:pt>
              </c:numCache>
            </c:numRef>
          </c:val>
          <c:extLst>
            <c:ext xmlns:c16="http://schemas.microsoft.com/office/drawing/2014/chart" uri="{C3380CC4-5D6E-409C-BE32-E72D297353CC}">
              <c16:uniqueId val="{00000003-1FC2-46D6-AA79-3834BCB7B3C1}"/>
            </c:ext>
          </c:extLst>
        </c:ser>
        <c:ser>
          <c:idx val="3"/>
          <c:order val="4"/>
          <c:tx>
            <c:v>Cycle</c:v>
          </c:tx>
          <c:spPr>
            <a:solidFill>
              <a:schemeClr val="tx1"/>
            </a:solidFill>
            <a:ln>
              <a:solidFill>
                <a:schemeClr val="tx1"/>
              </a:solidFill>
            </a:ln>
          </c:spPr>
          <c:invertIfNegative val="0"/>
          <c:cat>
            <c:numRef>
              <c:f>'Table 17 KC Car&amp;Non-carTrips '!$B$37:$B$52</c:f>
              <c:numCache>
                <c:formatCode>General</c:formatCode>
                <c:ptCount val="16"/>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numCache>
            </c:numRef>
          </c:cat>
          <c:val>
            <c:numRef>
              <c:f>'Table 17 KC Car&amp;Non-carTrips '!$F$37:$F$52</c:f>
              <c:numCache>
                <c:formatCode>0</c:formatCode>
                <c:ptCount val="16"/>
                <c:pt idx="0">
                  <c:v>105</c:v>
                </c:pt>
                <c:pt idx="1">
                  <c:v>107</c:v>
                </c:pt>
                <c:pt idx="2">
                  <c:v>152</c:v>
                </c:pt>
                <c:pt idx="3">
                  <c:v>125</c:v>
                </c:pt>
                <c:pt idx="4">
                  <c:v>181</c:v>
                </c:pt>
                <c:pt idx="5">
                  <c:v>196</c:v>
                </c:pt>
                <c:pt idx="6">
                  <c:v>194</c:v>
                </c:pt>
                <c:pt idx="7">
                  <c:v>219.41782097887361</c:v>
                </c:pt>
                <c:pt idx="8">
                  <c:v>169</c:v>
                </c:pt>
                <c:pt idx="9">
                  <c:v>193</c:v>
                </c:pt>
                <c:pt idx="10">
                  <c:v>218</c:v>
                </c:pt>
                <c:pt idx="11">
                  <c:v>199</c:v>
                </c:pt>
                <c:pt idx="12">
                  <c:v>258</c:v>
                </c:pt>
                <c:pt idx="13">
                  <c:v>251</c:v>
                </c:pt>
                <c:pt idx="14">
                  <c:v>243</c:v>
                </c:pt>
                <c:pt idx="15">
                  <c:v>267</c:v>
                </c:pt>
              </c:numCache>
            </c:numRef>
          </c:val>
          <c:extLst>
            <c:ext xmlns:c16="http://schemas.microsoft.com/office/drawing/2014/chart" uri="{C3380CC4-5D6E-409C-BE32-E72D297353CC}">
              <c16:uniqueId val="{00000004-1FC2-46D6-AA79-3834BCB7B3C1}"/>
            </c:ext>
          </c:extLst>
        </c:ser>
        <c:dLbls>
          <c:showLegendKey val="0"/>
          <c:showVal val="0"/>
          <c:showCatName val="0"/>
          <c:showSerName val="0"/>
          <c:showPercent val="0"/>
          <c:showBubbleSize val="0"/>
        </c:dLbls>
        <c:gapWidth val="150"/>
        <c:axId val="498288568"/>
        <c:axId val="498286608"/>
      </c:barChart>
      <c:catAx>
        <c:axId val="498288568"/>
        <c:scaling>
          <c:orientation val="minMax"/>
        </c:scaling>
        <c:delete val="0"/>
        <c:axPos val="b"/>
        <c:title>
          <c:tx>
            <c:rich>
              <a:bodyPr/>
              <a:lstStyle/>
              <a:p>
                <a:pPr>
                  <a:defRPr sz="800" b="1" i="0" u="none" strike="noStrike" baseline="0">
                    <a:solidFill>
                      <a:srgbClr val="000000"/>
                    </a:solidFill>
                    <a:latin typeface="Calibri"/>
                    <a:ea typeface="Calibri"/>
                    <a:cs typeface="Calibri"/>
                  </a:defRPr>
                </a:pPr>
                <a:r>
                  <a:rPr lang="en-GB" sz="800"/>
                  <a:t>Year</a:t>
                </a:r>
              </a:p>
            </c:rich>
          </c:tx>
          <c:overlay val="0"/>
        </c:title>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86608"/>
        <c:crosses val="autoZero"/>
        <c:auto val="1"/>
        <c:lblAlgn val="ctr"/>
        <c:lblOffset val="100"/>
        <c:noMultiLvlLbl val="0"/>
      </c:catAx>
      <c:valAx>
        <c:axId val="498286608"/>
        <c:scaling>
          <c:orientation val="minMax"/>
          <c:max val="18000"/>
          <c:min val="0"/>
        </c:scaling>
        <c:delete val="0"/>
        <c:axPos val="l"/>
        <c:majorGridlines/>
        <c:title>
          <c:tx>
            <c:rich>
              <a:bodyPr/>
              <a:lstStyle/>
              <a:p>
                <a:pPr>
                  <a:defRPr sz="800" b="1" i="0" u="none" strike="noStrike" baseline="0">
                    <a:solidFill>
                      <a:srgbClr val="000000"/>
                    </a:solidFill>
                    <a:latin typeface="Calibri"/>
                    <a:ea typeface="Calibri"/>
                    <a:cs typeface="Calibri"/>
                  </a:defRPr>
                </a:pPr>
                <a:r>
                  <a:rPr lang="en-GB" sz="800"/>
                  <a:t>Trips</a:t>
                </a:r>
              </a:p>
            </c:rich>
          </c:tx>
          <c:layout>
            <c:manualLayout>
              <c:xMode val="edge"/>
              <c:yMode val="edge"/>
              <c:x val="1.5848569776235596E-2"/>
              <c:y val="0.43939643086782831"/>
            </c:manualLayout>
          </c:layout>
          <c:overlay val="0"/>
        </c:title>
        <c:numFmt formatCode="0"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98288568"/>
        <c:crosses val="autoZero"/>
        <c:crossBetween val="between"/>
      </c:valAx>
    </c:plotArea>
    <c:legend>
      <c:legendPos val="r"/>
      <c:layout>
        <c:manualLayout>
          <c:xMode val="edge"/>
          <c:yMode val="edge"/>
          <c:x val="0.91384314248854481"/>
          <c:y val="0.41365546174198103"/>
          <c:w val="7.2034046591633705E-2"/>
          <c:h val="0.23694821279870132"/>
        </c:manualLayout>
      </c:layout>
      <c:overlay val="0"/>
      <c:spPr>
        <a:ln>
          <a:solidFill>
            <a:schemeClr val="tx1"/>
          </a:solidFill>
        </a:ln>
      </c:spPr>
      <c:txPr>
        <a:bodyPr/>
        <a:lstStyle/>
        <a:p>
          <a:pPr>
            <a:defRPr sz="8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605367</xdr:colOff>
      <xdr:row>65</xdr:row>
      <xdr:rowOff>136019</xdr:rowOff>
    </xdr:to>
    <xdr:pic>
      <xdr:nvPicPr>
        <xdr:cNvPr id="2" name="Picture 1">
          <a:extLst>
            <a:ext uri="{FF2B5EF4-FFF2-40B4-BE49-F238E27FC236}">
              <a16:creationId xmlns:a16="http://schemas.microsoft.com/office/drawing/2014/main" id="{3B35BD21-4639-4DA7-B98D-16532DBD01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7768167" cy="11004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25400</xdr:colOff>
      <xdr:row>23</xdr:row>
      <xdr:rowOff>177800</xdr:rowOff>
    </xdr:from>
    <xdr:to>
      <xdr:col>17</xdr:col>
      <xdr:colOff>495300</xdr:colOff>
      <xdr:row>42</xdr:row>
      <xdr:rowOff>190500</xdr:rowOff>
    </xdr:to>
    <xdr:graphicFrame macro="">
      <xdr:nvGraphicFramePr>
        <xdr:cNvPr id="2" name="Chart 2">
          <a:extLst>
            <a:ext uri="{FF2B5EF4-FFF2-40B4-BE49-F238E27FC236}">
              <a16:creationId xmlns:a16="http://schemas.microsoft.com/office/drawing/2014/main" id="{29E9EBE1-0075-48F9-AF3A-311F7997C9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27585</xdr:colOff>
      <xdr:row>1</xdr:row>
      <xdr:rowOff>420657</xdr:rowOff>
    </xdr:from>
    <xdr:to>
      <xdr:col>19</xdr:col>
      <xdr:colOff>558800</xdr:colOff>
      <xdr:row>18</xdr:row>
      <xdr:rowOff>190500</xdr:rowOff>
    </xdr:to>
    <xdr:graphicFrame macro="">
      <xdr:nvGraphicFramePr>
        <xdr:cNvPr id="2" name="Chart 1">
          <a:extLst>
            <a:ext uri="{FF2B5EF4-FFF2-40B4-BE49-F238E27FC236}">
              <a16:creationId xmlns:a16="http://schemas.microsoft.com/office/drawing/2014/main" id="{091BE4CA-2FAA-43D2-BDD6-002D049124D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12700</xdr:colOff>
      <xdr:row>18</xdr:row>
      <xdr:rowOff>197437</xdr:rowOff>
    </xdr:from>
    <xdr:to>
      <xdr:col>19</xdr:col>
      <xdr:colOff>571500</xdr:colOff>
      <xdr:row>36</xdr:row>
      <xdr:rowOff>12700</xdr:rowOff>
    </xdr:to>
    <xdr:graphicFrame macro="">
      <xdr:nvGraphicFramePr>
        <xdr:cNvPr id="3" name="Chart 3">
          <a:extLst>
            <a:ext uri="{FF2B5EF4-FFF2-40B4-BE49-F238E27FC236}">
              <a16:creationId xmlns:a16="http://schemas.microsoft.com/office/drawing/2014/main" id="{E0F33B50-0045-4255-BF8E-0CD41256E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12327</xdr:colOff>
      <xdr:row>36</xdr:row>
      <xdr:rowOff>7133</xdr:rowOff>
    </xdr:from>
    <xdr:to>
      <xdr:col>19</xdr:col>
      <xdr:colOff>571500</xdr:colOff>
      <xdr:row>53</xdr:row>
      <xdr:rowOff>38100</xdr:rowOff>
    </xdr:to>
    <xdr:graphicFrame macro="">
      <xdr:nvGraphicFramePr>
        <xdr:cNvPr id="4" name="Chart 4">
          <a:extLst>
            <a:ext uri="{FF2B5EF4-FFF2-40B4-BE49-F238E27FC236}">
              <a16:creationId xmlns:a16="http://schemas.microsoft.com/office/drawing/2014/main" id="{2FD40932-0E7E-4ECB-932C-F26E784031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B9DB2-CC91-4548-BAC8-4A5F8389ABD6}">
  <sheetPr>
    <pageSetUpPr fitToPage="1"/>
  </sheetPr>
  <dimension ref="A1:M13"/>
  <sheetViews>
    <sheetView tabSelected="1" zoomScaleNormal="100" workbookViewId="0">
      <selection activeCell="Q10" sqref="Q10"/>
    </sheetView>
  </sheetViews>
  <sheetFormatPr defaultRowHeight="12.75" x14ac:dyDescent="0.2"/>
  <cols>
    <col min="1" max="8" width="9.140625" style="3"/>
    <col min="9" max="9" width="9" style="3" customWidth="1"/>
    <col min="10" max="11" width="9.140625" style="3" hidden="1" customWidth="1"/>
    <col min="12" max="16384" width="9.140625" style="3"/>
  </cols>
  <sheetData>
    <row r="1" spans="1:13" x14ac:dyDescent="0.2">
      <c r="A1" s="1" t="s">
        <v>0</v>
      </c>
      <c r="B1" s="2"/>
      <c r="C1" s="2"/>
      <c r="D1" s="2"/>
      <c r="E1" s="2"/>
      <c r="F1" s="2"/>
      <c r="G1" s="2"/>
      <c r="H1" s="2"/>
      <c r="I1" s="2"/>
      <c r="J1" s="2"/>
      <c r="K1" s="2"/>
    </row>
    <row r="2" spans="1:13" ht="64.5" customHeight="1" x14ac:dyDescent="0.2">
      <c r="A2" s="171" t="s">
        <v>1</v>
      </c>
      <c r="B2" s="172"/>
      <c r="C2" s="172"/>
      <c r="D2" s="172"/>
      <c r="E2" s="172"/>
      <c r="F2" s="172"/>
      <c r="G2" s="172"/>
      <c r="H2" s="172"/>
      <c r="I2" s="172"/>
      <c r="J2" s="172"/>
      <c r="K2" s="172"/>
    </row>
    <row r="3" spans="1:13" ht="24.75" customHeight="1" x14ac:dyDescent="0.2">
      <c r="A3" s="173" t="s">
        <v>2</v>
      </c>
      <c r="B3" s="174"/>
      <c r="C3" s="174"/>
      <c r="D3" s="174"/>
      <c r="E3" s="174"/>
      <c r="F3" s="174"/>
      <c r="G3" s="174"/>
      <c r="H3" s="174"/>
      <c r="I3" s="174"/>
      <c r="J3" s="174"/>
      <c r="K3" s="174"/>
    </row>
    <row r="4" spans="1:13" s="5" customFormat="1" ht="62.25" customHeight="1" x14ac:dyDescent="0.2">
      <c r="A4" s="175" t="s">
        <v>3</v>
      </c>
      <c r="B4" s="175"/>
      <c r="C4" s="175"/>
      <c r="D4" s="175"/>
      <c r="E4" s="175"/>
      <c r="F4" s="175"/>
      <c r="G4" s="175"/>
      <c r="H4" s="175"/>
      <c r="I4" s="175"/>
      <c r="J4" s="4"/>
      <c r="K4" s="4"/>
    </row>
    <row r="5" spans="1:13" ht="29.25" customHeight="1" x14ac:dyDescent="0.25">
      <c r="A5" s="176" t="s">
        <v>4</v>
      </c>
      <c r="B5" s="177"/>
      <c r="C5" s="177"/>
      <c r="D5" s="177"/>
      <c r="E5" s="177"/>
      <c r="F5" s="177"/>
      <c r="G5" s="177"/>
      <c r="H5" s="177"/>
      <c r="I5" s="177"/>
      <c r="J5" s="177"/>
      <c r="K5" s="177"/>
    </row>
    <row r="7" spans="1:13" ht="15" x14ac:dyDescent="0.25">
      <c r="A7" s="228" t="s">
        <v>5</v>
      </c>
      <c r="B7" s="33"/>
      <c r="C7" s="33"/>
      <c r="D7" s="33"/>
      <c r="E7" s="33"/>
      <c r="F7" s="33"/>
      <c r="G7" s="33"/>
      <c r="H7" s="33"/>
      <c r="I7" s="33"/>
      <c r="J7" s="33"/>
      <c r="K7" s="33"/>
      <c r="L7" s="33"/>
      <c r="M7" s="33"/>
    </row>
    <row r="8" spans="1:13" ht="15" x14ac:dyDescent="0.25">
      <c r="A8" s="33" t="s">
        <v>102</v>
      </c>
      <c r="B8" s="33"/>
      <c r="C8" s="33"/>
      <c r="D8" s="33"/>
      <c r="E8" s="33"/>
      <c r="F8" s="33"/>
      <c r="G8" s="33"/>
      <c r="H8" s="33"/>
      <c r="I8" s="33"/>
      <c r="J8" s="33"/>
      <c r="K8" s="33"/>
      <c r="L8" s="33"/>
      <c r="M8" s="33"/>
    </row>
    <row r="9" spans="1:13" ht="15" x14ac:dyDescent="0.25">
      <c r="A9" s="33"/>
      <c r="B9" s="33"/>
      <c r="C9" s="33"/>
      <c r="D9" s="33"/>
      <c r="E9" s="33"/>
      <c r="F9" s="33"/>
      <c r="G9" s="33"/>
      <c r="H9" s="33"/>
      <c r="I9" s="33"/>
      <c r="J9" s="33"/>
      <c r="K9" s="33"/>
      <c r="L9" s="33"/>
      <c r="M9" s="33"/>
    </row>
    <row r="10" spans="1:13" x14ac:dyDescent="0.2">
      <c r="A10" s="229" t="s">
        <v>100</v>
      </c>
      <c r="B10" s="229"/>
      <c r="C10" s="229"/>
      <c r="D10" s="229"/>
      <c r="E10" s="229"/>
      <c r="F10" s="229"/>
      <c r="G10" s="229"/>
      <c r="H10" s="229"/>
      <c r="I10" s="229"/>
      <c r="J10" s="229"/>
      <c r="K10" s="229"/>
      <c r="L10" s="229"/>
      <c r="M10" s="229"/>
    </row>
    <row r="11" spans="1:13" x14ac:dyDescent="0.2">
      <c r="A11" s="229"/>
      <c r="B11" s="229"/>
      <c r="C11" s="229"/>
      <c r="D11" s="229"/>
      <c r="E11" s="229"/>
      <c r="F11" s="229"/>
      <c r="G11" s="229"/>
      <c r="H11" s="229"/>
      <c r="I11" s="229"/>
      <c r="J11" s="229"/>
      <c r="K11" s="229"/>
      <c r="L11" s="229"/>
      <c r="M11" s="229"/>
    </row>
    <row r="12" spans="1:13" ht="15" x14ac:dyDescent="0.25">
      <c r="A12" s="33"/>
      <c r="B12" s="33"/>
      <c r="C12" s="33"/>
      <c r="D12" s="33"/>
      <c r="E12" s="33"/>
      <c r="F12" s="33"/>
      <c r="G12" s="33"/>
      <c r="H12" s="33"/>
      <c r="I12" s="33"/>
      <c r="J12" s="33"/>
      <c r="K12" s="33"/>
      <c r="L12" s="33"/>
      <c r="M12" s="33"/>
    </row>
    <row r="13" spans="1:13" ht="46.5" customHeight="1" x14ac:dyDescent="0.25">
      <c r="A13" s="229" t="s">
        <v>101</v>
      </c>
      <c r="B13" s="229"/>
      <c r="C13" s="229"/>
      <c r="D13" s="229"/>
      <c r="E13" s="229"/>
      <c r="F13" s="229"/>
      <c r="G13" s="229"/>
      <c r="H13" s="229"/>
      <c r="I13" s="229"/>
      <c r="J13" s="229"/>
      <c r="K13" s="229"/>
      <c r="L13" s="229"/>
      <c r="M13" s="229"/>
    </row>
  </sheetData>
  <mergeCells count="6">
    <mergeCell ref="A13:M13"/>
    <mergeCell ref="A2:K2"/>
    <mergeCell ref="A3:K3"/>
    <mergeCell ref="A4:I4"/>
    <mergeCell ref="A5:K5"/>
    <mergeCell ref="A10:M11"/>
  </mergeCells>
  <pageMargins left="0.70866141732283472" right="0.70866141732283472" top="0.74803149606299213" bottom="0.74803149606299213" header="0.31496062992125984" footer="0.31496062992125984"/>
  <pageSetup paperSize="9" scale="88" orientation="portrait" r:id="rId1"/>
  <headerFooter>
    <oddHeader>&amp;C&amp;"Calibri,Regular"&amp;13SRAD Report No.2028 Transport Statistics Stockport 2018</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88C86-CD8D-4314-A4D9-F75DE7F3B17B}">
  <sheetPr>
    <pageSetUpPr fitToPage="1"/>
  </sheetPr>
  <dimension ref="A1:M88"/>
  <sheetViews>
    <sheetView zoomScale="75" zoomScaleNormal="75" zoomScalePageLayoutView="70" workbookViewId="0">
      <selection sqref="A1:J1"/>
    </sheetView>
  </sheetViews>
  <sheetFormatPr defaultColWidth="8.85546875" defaultRowHeight="15" x14ac:dyDescent="0.25"/>
  <cols>
    <col min="1" max="1" width="13.28515625" style="119" customWidth="1"/>
    <col min="2" max="2" width="15.5703125" style="119" customWidth="1"/>
    <col min="3" max="3" width="11" style="119" customWidth="1"/>
    <col min="4" max="8" width="8.85546875" style="119" customWidth="1"/>
    <col min="9" max="9" width="8.42578125" style="119" customWidth="1"/>
    <col min="10" max="10" width="9.140625" style="119" customWidth="1"/>
    <col min="11" max="20" width="8.85546875" style="119"/>
    <col min="21" max="21" width="3" style="119" customWidth="1"/>
    <col min="22" max="22" width="8.85546875" style="119"/>
    <col min="23" max="23" width="5" style="119" customWidth="1"/>
    <col min="24" max="16384" width="8.85546875" style="119"/>
  </cols>
  <sheetData>
    <row r="1" spans="1:13" ht="16.5" thickTop="1" thickBot="1" x14ac:dyDescent="0.3">
      <c r="A1" s="215" t="s">
        <v>94</v>
      </c>
      <c r="B1" s="216"/>
      <c r="C1" s="216"/>
      <c r="D1" s="216"/>
      <c r="E1" s="216"/>
      <c r="F1" s="216"/>
      <c r="G1" s="216"/>
      <c r="H1" s="216"/>
      <c r="I1" s="216"/>
      <c r="J1" s="217"/>
    </row>
    <row r="2" spans="1:13" ht="35.25" customHeight="1" thickBot="1" x14ac:dyDescent="0.3">
      <c r="A2" s="120" t="s">
        <v>59</v>
      </c>
      <c r="B2" s="121" t="s">
        <v>60</v>
      </c>
      <c r="C2" s="122" t="s">
        <v>95</v>
      </c>
      <c r="D2" s="121" t="s">
        <v>96</v>
      </c>
      <c r="E2" s="122" t="s">
        <v>19</v>
      </c>
      <c r="F2" s="121" t="s">
        <v>97</v>
      </c>
      <c r="G2" s="122" t="s">
        <v>18</v>
      </c>
      <c r="H2" s="123" t="s">
        <v>47</v>
      </c>
      <c r="I2" s="124" t="s">
        <v>98</v>
      </c>
      <c r="J2" s="125" t="s">
        <v>99</v>
      </c>
    </row>
    <row r="3" spans="1:13" x14ac:dyDescent="0.25">
      <c r="A3" s="218" t="s">
        <v>66</v>
      </c>
      <c r="B3" s="126">
        <v>2003</v>
      </c>
      <c r="C3" s="127">
        <v>17365</v>
      </c>
      <c r="D3" s="128">
        <v>5914</v>
      </c>
      <c r="E3" s="129">
        <v>613</v>
      </c>
      <c r="F3" s="128">
        <v>136</v>
      </c>
      <c r="G3" s="129">
        <v>1996</v>
      </c>
      <c r="H3" s="130">
        <f>SUM(C3:G3)</f>
        <v>26024</v>
      </c>
      <c r="I3" s="131">
        <f>(C3/H3)</f>
        <v>0.66726867506916687</v>
      </c>
      <c r="J3" s="132">
        <f>(SUM(D3:G3))/H3</f>
        <v>0.33273132493083307</v>
      </c>
      <c r="L3" s="133"/>
      <c r="M3" s="133"/>
    </row>
    <row r="4" spans="1:13" x14ac:dyDescent="0.25">
      <c r="A4" s="219"/>
      <c r="B4" s="134">
        <v>2004</v>
      </c>
      <c r="C4" s="135">
        <v>17391</v>
      </c>
      <c r="D4" s="130">
        <v>5885</v>
      </c>
      <c r="E4" s="136">
        <v>747</v>
      </c>
      <c r="F4" s="130">
        <v>133</v>
      </c>
      <c r="G4" s="136">
        <v>1771</v>
      </c>
      <c r="H4" s="130">
        <f t="shared" ref="H4:H18" si="0">SUM(C4:G4)</f>
        <v>25927</v>
      </c>
      <c r="I4" s="131">
        <f t="shared" ref="I4:I18" si="1">(C4/H4)</f>
        <v>0.6707679253288078</v>
      </c>
      <c r="J4" s="132">
        <f t="shared" ref="J4:J18" si="2">(SUM(D4:G4))/H4</f>
        <v>0.3292320746711922</v>
      </c>
      <c r="L4" s="133"/>
      <c r="M4" s="133"/>
    </row>
    <row r="5" spans="1:13" x14ac:dyDescent="0.25">
      <c r="A5" s="219"/>
      <c r="B5" s="134">
        <v>2005</v>
      </c>
      <c r="C5" s="135">
        <v>16273</v>
      </c>
      <c r="D5" s="130">
        <v>7432</v>
      </c>
      <c r="E5" s="136">
        <v>1030</v>
      </c>
      <c r="F5" s="130">
        <v>198</v>
      </c>
      <c r="G5" s="136">
        <v>2140</v>
      </c>
      <c r="H5" s="130">
        <f t="shared" si="0"/>
        <v>27073</v>
      </c>
      <c r="I5" s="131">
        <f t="shared" si="1"/>
        <v>0.60107856536032211</v>
      </c>
      <c r="J5" s="132">
        <f t="shared" si="2"/>
        <v>0.39892143463967789</v>
      </c>
      <c r="L5" s="133"/>
      <c r="M5" s="133"/>
    </row>
    <row r="6" spans="1:13" x14ac:dyDescent="0.25">
      <c r="A6" s="220"/>
      <c r="B6" s="137">
        <v>2006</v>
      </c>
      <c r="C6" s="138">
        <v>15776</v>
      </c>
      <c r="D6" s="139">
        <v>5130</v>
      </c>
      <c r="E6" s="140">
        <v>1107</v>
      </c>
      <c r="F6" s="139">
        <v>157</v>
      </c>
      <c r="G6" s="140">
        <v>2196</v>
      </c>
      <c r="H6" s="139">
        <f t="shared" si="0"/>
        <v>24366</v>
      </c>
      <c r="I6" s="141">
        <f t="shared" si="1"/>
        <v>0.64745957481736849</v>
      </c>
      <c r="J6" s="142">
        <f t="shared" si="2"/>
        <v>0.35254042518263151</v>
      </c>
      <c r="L6" s="133"/>
      <c r="M6" s="133"/>
    </row>
    <row r="7" spans="1:13" x14ac:dyDescent="0.25">
      <c r="A7" s="220"/>
      <c r="B7" s="137">
        <v>2007</v>
      </c>
      <c r="C7" s="138">
        <v>15679</v>
      </c>
      <c r="D7" s="139">
        <v>5643</v>
      </c>
      <c r="E7" s="140">
        <v>1210</v>
      </c>
      <c r="F7" s="139">
        <v>228</v>
      </c>
      <c r="G7" s="138">
        <v>2258</v>
      </c>
      <c r="H7" s="139">
        <f t="shared" si="0"/>
        <v>25018</v>
      </c>
      <c r="I7" s="141">
        <f t="shared" si="1"/>
        <v>0.62670876968582623</v>
      </c>
      <c r="J7" s="142">
        <f t="shared" si="2"/>
        <v>0.37329123031417377</v>
      </c>
      <c r="L7" s="133"/>
      <c r="M7" s="133"/>
    </row>
    <row r="8" spans="1:13" ht="16.5" customHeight="1" x14ac:dyDescent="0.25">
      <c r="A8" s="220"/>
      <c r="B8" s="137">
        <v>2008</v>
      </c>
      <c r="C8" s="138">
        <v>15736</v>
      </c>
      <c r="D8" s="139">
        <v>5983</v>
      </c>
      <c r="E8" s="138">
        <v>1203</v>
      </c>
      <c r="F8" s="139">
        <v>245</v>
      </c>
      <c r="G8" s="138">
        <v>2575</v>
      </c>
      <c r="H8" s="139">
        <f t="shared" si="0"/>
        <v>25742</v>
      </c>
      <c r="I8" s="141">
        <f t="shared" si="1"/>
        <v>0.61129671354207127</v>
      </c>
      <c r="J8" s="142">
        <f t="shared" si="2"/>
        <v>0.38870328645792868</v>
      </c>
      <c r="L8" s="133"/>
      <c r="M8" s="133"/>
    </row>
    <row r="9" spans="1:13" ht="15.75" customHeight="1" x14ac:dyDescent="0.25">
      <c r="A9" s="220"/>
      <c r="B9" s="137">
        <v>2009</v>
      </c>
      <c r="C9" s="138">
        <v>14620</v>
      </c>
      <c r="D9" s="139">
        <v>6845.5358034238025</v>
      </c>
      <c r="E9" s="140">
        <v>961</v>
      </c>
      <c r="F9" s="139">
        <v>251</v>
      </c>
      <c r="G9" s="140">
        <v>2601</v>
      </c>
      <c r="H9" s="139">
        <f t="shared" si="0"/>
        <v>25278.535803423802</v>
      </c>
      <c r="I9" s="141">
        <f t="shared" si="1"/>
        <v>0.57835628272503914</v>
      </c>
      <c r="J9" s="142">
        <f t="shared" si="2"/>
        <v>0.42164371727496086</v>
      </c>
      <c r="L9" s="133"/>
      <c r="M9" s="133"/>
    </row>
    <row r="10" spans="1:13" x14ac:dyDescent="0.25">
      <c r="A10" s="221"/>
      <c r="B10" s="143">
        <v>2010</v>
      </c>
      <c r="C10" s="138">
        <v>14602</v>
      </c>
      <c r="D10" s="139">
        <v>4705.7036178331646</v>
      </c>
      <c r="E10" s="140">
        <v>1262</v>
      </c>
      <c r="F10" s="139">
        <v>269.11366255323446</v>
      </c>
      <c r="G10" s="138">
        <v>2500.7601572564904</v>
      </c>
      <c r="H10" s="139">
        <f t="shared" si="0"/>
        <v>23339.577437642889</v>
      </c>
      <c r="I10" s="141">
        <f t="shared" si="1"/>
        <v>0.62563257792531335</v>
      </c>
      <c r="J10" s="142">
        <f t="shared" si="2"/>
        <v>0.37436742207468665</v>
      </c>
      <c r="L10" s="133"/>
      <c r="M10" s="133"/>
    </row>
    <row r="11" spans="1:13" x14ac:dyDescent="0.25">
      <c r="A11" s="221"/>
      <c r="B11" s="143">
        <v>2011</v>
      </c>
      <c r="C11" s="144">
        <v>14276</v>
      </c>
      <c r="D11" s="139">
        <v>4769</v>
      </c>
      <c r="E11" s="140">
        <v>1162</v>
      </c>
      <c r="F11" s="139">
        <v>265</v>
      </c>
      <c r="G11" s="140">
        <v>2365</v>
      </c>
      <c r="H11" s="139">
        <f t="shared" si="0"/>
        <v>22837</v>
      </c>
      <c r="I11" s="141">
        <f t="shared" si="1"/>
        <v>0.62512589219249459</v>
      </c>
      <c r="J11" s="142">
        <f t="shared" si="2"/>
        <v>0.37487410780750535</v>
      </c>
      <c r="L11" s="133"/>
      <c r="M11" s="133"/>
    </row>
    <row r="12" spans="1:13" x14ac:dyDescent="0.25">
      <c r="A12" s="221"/>
      <c r="B12" s="137">
        <v>2012</v>
      </c>
      <c r="C12" s="138">
        <v>13905</v>
      </c>
      <c r="D12" s="139">
        <v>4376</v>
      </c>
      <c r="E12" s="140">
        <v>1378</v>
      </c>
      <c r="F12" s="139">
        <v>268</v>
      </c>
      <c r="G12" s="140">
        <v>2415</v>
      </c>
      <c r="H12" s="139">
        <f t="shared" si="0"/>
        <v>22342</v>
      </c>
      <c r="I12" s="141">
        <f t="shared" si="1"/>
        <v>0.62237042341777815</v>
      </c>
      <c r="J12" s="142">
        <f t="shared" si="2"/>
        <v>0.37762957658222185</v>
      </c>
      <c r="L12" s="133"/>
      <c r="M12" s="133"/>
    </row>
    <row r="13" spans="1:13" x14ac:dyDescent="0.25">
      <c r="A13" s="221"/>
      <c r="B13" s="137">
        <v>2013</v>
      </c>
      <c r="C13" s="138">
        <v>12700</v>
      </c>
      <c r="D13" s="139">
        <v>4978</v>
      </c>
      <c r="E13" s="140">
        <v>1343</v>
      </c>
      <c r="F13" s="139">
        <v>331</v>
      </c>
      <c r="G13" s="140">
        <v>2470</v>
      </c>
      <c r="H13" s="139">
        <f t="shared" si="0"/>
        <v>21822</v>
      </c>
      <c r="I13" s="141">
        <f t="shared" si="1"/>
        <v>0.58198148657318305</v>
      </c>
      <c r="J13" s="142">
        <f t="shared" si="2"/>
        <v>0.41801851342681695</v>
      </c>
      <c r="L13" s="133"/>
      <c r="M13" s="133"/>
    </row>
    <row r="14" spans="1:13" x14ac:dyDescent="0.25">
      <c r="A14" s="221"/>
      <c r="B14" s="143">
        <v>2014</v>
      </c>
      <c r="C14" s="145">
        <v>13942.206162424489</v>
      </c>
      <c r="D14" s="146">
        <v>4478.7794350748854</v>
      </c>
      <c r="E14" s="147">
        <v>1303</v>
      </c>
      <c r="F14" s="146">
        <v>330</v>
      </c>
      <c r="G14" s="147">
        <v>2299</v>
      </c>
      <c r="H14" s="139">
        <f t="shared" si="0"/>
        <v>22352.985597499373</v>
      </c>
      <c r="I14" s="141">
        <f t="shared" si="1"/>
        <v>0.62372903617779818</v>
      </c>
      <c r="J14" s="142">
        <f t="shared" si="2"/>
        <v>0.37627096382220182</v>
      </c>
      <c r="L14" s="133"/>
      <c r="M14" s="133"/>
    </row>
    <row r="15" spans="1:13" x14ac:dyDescent="0.25">
      <c r="A15" s="221"/>
      <c r="B15" s="143">
        <v>2015</v>
      </c>
      <c r="C15" s="145">
        <v>12891.099178205259</v>
      </c>
      <c r="D15" s="146">
        <v>3974.6185567010311</v>
      </c>
      <c r="E15" s="147">
        <v>1284</v>
      </c>
      <c r="F15" s="146">
        <v>288</v>
      </c>
      <c r="G15" s="147">
        <v>2225</v>
      </c>
      <c r="H15" s="139">
        <f t="shared" si="0"/>
        <v>20662.717734906291</v>
      </c>
      <c r="I15" s="148">
        <f t="shared" si="1"/>
        <v>0.62388207319058753</v>
      </c>
      <c r="J15" s="149">
        <f t="shared" si="2"/>
        <v>0.37611792680941236</v>
      </c>
      <c r="L15" s="133"/>
      <c r="M15" s="133"/>
    </row>
    <row r="16" spans="1:13" x14ac:dyDescent="0.25">
      <c r="A16" s="221"/>
      <c r="B16" s="143">
        <v>2016</v>
      </c>
      <c r="C16" s="145">
        <v>13039.13632701624</v>
      </c>
      <c r="D16" s="146">
        <v>4268.9186813186816</v>
      </c>
      <c r="E16" s="147">
        <v>1478</v>
      </c>
      <c r="F16" s="146">
        <v>310</v>
      </c>
      <c r="G16" s="147">
        <v>2417</v>
      </c>
      <c r="H16" s="139">
        <f t="shared" si="0"/>
        <v>21513.055008334923</v>
      </c>
      <c r="I16" s="148">
        <f t="shared" si="1"/>
        <v>0.60610342519760285</v>
      </c>
      <c r="J16" s="149">
        <f t="shared" si="2"/>
        <v>0.3938965748023972</v>
      </c>
      <c r="L16" s="133"/>
      <c r="M16" s="133"/>
    </row>
    <row r="17" spans="1:13" x14ac:dyDescent="0.25">
      <c r="A17" s="221"/>
      <c r="B17" s="143">
        <v>2017</v>
      </c>
      <c r="C17" s="145">
        <v>12938.672238067731</v>
      </c>
      <c r="D17" s="146">
        <v>4724.5119485276618</v>
      </c>
      <c r="E17" s="147">
        <v>1510</v>
      </c>
      <c r="F17" s="146">
        <v>345</v>
      </c>
      <c r="G17" s="147">
        <v>2419</v>
      </c>
      <c r="H17" s="139">
        <f t="shared" si="0"/>
        <v>21937.184186595394</v>
      </c>
      <c r="I17" s="148">
        <f t="shared" si="1"/>
        <v>0.58980551596835484</v>
      </c>
      <c r="J17" s="149">
        <f t="shared" si="2"/>
        <v>0.41019448403164516</v>
      </c>
      <c r="L17" s="133"/>
      <c r="M17" s="133"/>
    </row>
    <row r="18" spans="1:13" ht="15.75" thickBot="1" x14ac:dyDescent="0.3">
      <c r="A18" s="221"/>
      <c r="B18" s="150">
        <v>2018</v>
      </c>
      <c r="C18" s="151">
        <v>13085.946741876976</v>
      </c>
      <c r="D18" s="152">
        <v>3828.2330097087379</v>
      </c>
      <c r="E18" s="153">
        <v>1418</v>
      </c>
      <c r="F18" s="152">
        <v>396</v>
      </c>
      <c r="G18" s="153">
        <v>2578</v>
      </c>
      <c r="H18" s="139">
        <f t="shared" si="0"/>
        <v>21306.179751585714</v>
      </c>
      <c r="I18" s="154">
        <f t="shared" si="1"/>
        <v>0.61418550366369895</v>
      </c>
      <c r="J18" s="155">
        <f t="shared" si="2"/>
        <v>0.38581449633630105</v>
      </c>
      <c r="L18" s="133"/>
      <c r="M18" s="133"/>
    </row>
    <row r="19" spans="1:13" ht="15.75" thickBot="1" x14ac:dyDescent="0.3">
      <c r="A19" s="222"/>
      <c r="B19" s="156" t="s">
        <v>93</v>
      </c>
      <c r="C19" s="157">
        <f>C18/C3</f>
        <v>0.75358173002458828</v>
      </c>
      <c r="D19" s="157">
        <f t="shared" ref="D19:H19" si="3">D18/D3</f>
        <v>0.64731704594331041</v>
      </c>
      <c r="E19" s="157">
        <f t="shared" si="3"/>
        <v>2.3132137030995108</v>
      </c>
      <c r="F19" s="157">
        <f t="shared" si="3"/>
        <v>2.9117647058823528</v>
      </c>
      <c r="G19" s="157">
        <f t="shared" si="3"/>
        <v>1.2915831663326653</v>
      </c>
      <c r="H19" s="157">
        <f t="shared" si="3"/>
        <v>0.81871271716821836</v>
      </c>
      <c r="I19" s="158"/>
      <c r="J19" s="159"/>
    </row>
    <row r="20" spans="1:13" x14ac:dyDescent="0.25">
      <c r="A20" s="223" t="s">
        <v>67</v>
      </c>
      <c r="B20" s="134">
        <v>2003</v>
      </c>
      <c r="C20" s="135">
        <v>12494</v>
      </c>
      <c r="D20" s="130">
        <v>5904</v>
      </c>
      <c r="E20" s="136">
        <v>357</v>
      </c>
      <c r="F20" s="130">
        <v>38</v>
      </c>
      <c r="G20" s="136">
        <v>1507</v>
      </c>
      <c r="H20" s="146">
        <f t="shared" ref="H20:H30" si="4">SUM(C20:G20)</f>
        <v>20300</v>
      </c>
      <c r="I20" s="131">
        <f t="shared" ref="I20:I35" si="5">(C20/H20)</f>
        <v>0.61546798029556649</v>
      </c>
      <c r="J20" s="132">
        <f t="shared" ref="J20:J35" si="6">(SUM(D20:G20))/H20</f>
        <v>0.38453201970443351</v>
      </c>
      <c r="L20" s="133"/>
      <c r="M20" s="133"/>
    </row>
    <row r="21" spans="1:13" x14ac:dyDescent="0.25">
      <c r="A21" s="223"/>
      <c r="B21" s="134">
        <v>2004</v>
      </c>
      <c r="C21" s="135">
        <v>13033</v>
      </c>
      <c r="D21" s="130">
        <v>5024</v>
      </c>
      <c r="E21" s="136">
        <v>356</v>
      </c>
      <c r="F21" s="130">
        <v>41</v>
      </c>
      <c r="G21" s="136">
        <v>1343</v>
      </c>
      <c r="H21" s="146">
        <f t="shared" si="4"/>
        <v>19797</v>
      </c>
      <c r="I21" s="131">
        <f t="shared" si="5"/>
        <v>0.65833207051573472</v>
      </c>
      <c r="J21" s="132">
        <f t="shared" si="6"/>
        <v>0.34166792948426528</v>
      </c>
      <c r="L21" s="133"/>
      <c r="M21" s="133"/>
    </row>
    <row r="22" spans="1:13" x14ac:dyDescent="0.25">
      <c r="A22" s="223"/>
      <c r="B22" s="134">
        <v>2005</v>
      </c>
      <c r="C22" s="135">
        <v>12414</v>
      </c>
      <c r="D22" s="130">
        <v>5368</v>
      </c>
      <c r="E22" s="136">
        <v>535</v>
      </c>
      <c r="F22" s="130">
        <v>77</v>
      </c>
      <c r="G22" s="136">
        <v>1782</v>
      </c>
      <c r="H22" s="146">
        <f t="shared" si="4"/>
        <v>20176</v>
      </c>
      <c r="I22" s="131">
        <f t="shared" si="5"/>
        <v>0.61528548770816816</v>
      </c>
      <c r="J22" s="132">
        <f t="shared" si="6"/>
        <v>0.3847145122918319</v>
      </c>
      <c r="L22" s="133"/>
      <c r="M22" s="133"/>
    </row>
    <row r="23" spans="1:13" x14ac:dyDescent="0.25">
      <c r="A23" s="224"/>
      <c r="B23" s="137">
        <v>2006</v>
      </c>
      <c r="C23" s="138">
        <v>11925</v>
      </c>
      <c r="D23" s="139">
        <v>5020</v>
      </c>
      <c r="E23" s="140">
        <v>594</v>
      </c>
      <c r="F23" s="139">
        <v>45</v>
      </c>
      <c r="G23" s="140">
        <v>1589</v>
      </c>
      <c r="H23" s="146">
        <f t="shared" si="4"/>
        <v>19173</v>
      </c>
      <c r="I23" s="131">
        <f t="shared" si="5"/>
        <v>0.62196839305273044</v>
      </c>
      <c r="J23" s="132">
        <f t="shared" si="6"/>
        <v>0.37803160694726962</v>
      </c>
      <c r="L23" s="133"/>
      <c r="M23" s="133"/>
    </row>
    <row r="24" spans="1:13" x14ac:dyDescent="0.25">
      <c r="A24" s="224"/>
      <c r="B24" s="137">
        <v>2007</v>
      </c>
      <c r="C24" s="138">
        <v>12554</v>
      </c>
      <c r="D24" s="139">
        <v>6572</v>
      </c>
      <c r="E24" s="140">
        <v>459</v>
      </c>
      <c r="F24" s="139">
        <v>82</v>
      </c>
      <c r="G24" s="138">
        <v>1314</v>
      </c>
      <c r="H24" s="146">
        <f t="shared" si="4"/>
        <v>20981</v>
      </c>
      <c r="I24" s="131">
        <f t="shared" si="5"/>
        <v>0.59835088889948052</v>
      </c>
      <c r="J24" s="132">
        <f t="shared" si="6"/>
        <v>0.40164911110051954</v>
      </c>
      <c r="L24" s="133"/>
      <c r="M24" s="133"/>
    </row>
    <row r="25" spans="1:13" x14ac:dyDescent="0.25">
      <c r="A25" s="224"/>
      <c r="B25" s="137">
        <v>2008</v>
      </c>
      <c r="C25" s="138">
        <v>11931</v>
      </c>
      <c r="D25" s="139">
        <v>5398</v>
      </c>
      <c r="E25" s="138">
        <v>606</v>
      </c>
      <c r="F25" s="139">
        <v>83</v>
      </c>
      <c r="G25" s="138">
        <v>1489</v>
      </c>
      <c r="H25" s="146">
        <f t="shared" si="4"/>
        <v>19507</v>
      </c>
      <c r="I25" s="131">
        <f t="shared" si="5"/>
        <v>0.61162659558107346</v>
      </c>
      <c r="J25" s="132">
        <f t="shared" si="6"/>
        <v>0.38837340441892654</v>
      </c>
      <c r="L25" s="133"/>
      <c r="M25" s="133"/>
    </row>
    <row r="26" spans="1:13" x14ac:dyDescent="0.25">
      <c r="A26" s="224"/>
      <c r="B26" s="137">
        <v>2009</v>
      </c>
      <c r="C26" s="138">
        <v>11812</v>
      </c>
      <c r="D26" s="139">
        <v>4651.2202589583585</v>
      </c>
      <c r="E26" s="140">
        <v>461</v>
      </c>
      <c r="F26" s="139">
        <v>70</v>
      </c>
      <c r="G26" s="140">
        <v>1673</v>
      </c>
      <c r="H26" s="146">
        <f t="shared" si="4"/>
        <v>18667.220258958358</v>
      </c>
      <c r="I26" s="131">
        <f t="shared" si="5"/>
        <v>0.6327669484872257</v>
      </c>
      <c r="J26" s="132">
        <f t="shared" si="6"/>
        <v>0.3672330515127743</v>
      </c>
      <c r="L26" s="133"/>
      <c r="M26" s="133"/>
    </row>
    <row r="27" spans="1:13" x14ac:dyDescent="0.25">
      <c r="A27" s="225"/>
      <c r="B27" s="143">
        <v>2010</v>
      </c>
      <c r="C27" s="145">
        <v>11609</v>
      </c>
      <c r="D27" s="146">
        <v>4291.9435215946851</v>
      </c>
      <c r="E27" s="147">
        <v>541</v>
      </c>
      <c r="F27" s="146">
        <v>71.258221448880789</v>
      </c>
      <c r="G27" s="145">
        <v>1491.5738797832205</v>
      </c>
      <c r="H27" s="146">
        <f t="shared" si="4"/>
        <v>18004.775622826786</v>
      </c>
      <c r="I27" s="131">
        <f t="shared" si="5"/>
        <v>0.64477337808541724</v>
      </c>
      <c r="J27" s="132">
        <f t="shared" si="6"/>
        <v>0.35522662191458271</v>
      </c>
      <c r="L27" s="133"/>
      <c r="M27" s="133"/>
    </row>
    <row r="28" spans="1:13" x14ac:dyDescent="0.25">
      <c r="A28" s="225"/>
      <c r="B28" s="143">
        <v>2011</v>
      </c>
      <c r="C28" s="144">
        <v>12184</v>
      </c>
      <c r="D28" s="139">
        <v>4210</v>
      </c>
      <c r="E28" s="140">
        <v>443</v>
      </c>
      <c r="F28" s="139">
        <v>62</v>
      </c>
      <c r="G28" s="140">
        <v>1265</v>
      </c>
      <c r="H28" s="139">
        <f t="shared" si="4"/>
        <v>18164</v>
      </c>
      <c r="I28" s="141">
        <f t="shared" si="5"/>
        <v>0.67077736181457825</v>
      </c>
      <c r="J28" s="142">
        <f t="shared" si="6"/>
        <v>0.32922263818542169</v>
      </c>
      <c r="L28" s="133"/>
      <c r="M28" s="133"/>
    </row>
    <row r="29" spans="1:13" x14ac:dyDescent="0.25">
      <c r="A29" s="225"/>
      <c r="B29" s="137">
        <v>2012</v>
      </c>
      <c r="C29" s="138">
        <v>11406</v>
      </c>
      <c r="D29" s="139">
        <v>3840</v>
      </c>
      <c r="E29" s="140">
        <v>722</v>
      </c>
      <c r="F29" s="139">
        <v>86</v>
      </c>
      <c r="G29" s="140">
        <v>1506</v>
      </c>
      <c r="H29" s="139">
        <f t="shared" si="4"/>
        <v>17560</v>
      </c>
      <c r="I29" s="141">
        <f t="shared" si="5"/>
        <v>0.64954441913439631</v>
      </c>
      <c r="J29" s="142">
        <f t="shared" si="6"/>
        <v>0.35045558086560363</v>
      </c>
      <c r="L29" s="133"/>
      <c r="M29" s="133"/>
    </row>
    <row r="30" spans="1:13" x14ac:dyDescent="0.25">
      <c r="A30" s="225"/>
      <c r="B30" s="137">
        <v>2013</v>
      </c>
      <c r="C30" s="138">
        <v>10830</v>
      </c>
      <c r="D30" s="139">
        <v>4176</v>
      </c>
      <c r="E30" s="140">
        <v>704</v>
      </c>
      <c r="F30" s="139">
        <v>106</v>
      </c>
      <c r="G30" s="140">
        <v>1618</v>
      </c>
      <c r="H30" s="139">
        <f t="shared" si="4"/>
        <v>17434</v>
      </c>
      <c r="I30" s="141">
        <f t="shared" si="5"/>
        <v>0.62119995411265339</v>
      </c>
      <c r="J30" s="142">
        <f t="shared" si="6"/>
        <v>0.37880004588734656</v>
      </c>
      <c r="L30" s="133"/>
      <c r="M30" s="133"/>
    </row>
    <row r="31" spans="1:13" x14ac:dyDescent="0.25">
      <c r="A31" s="225"/>
      <c r="B31" s="143">
        <v>2014</v>
      </c>
      <c r="C31" s="145">
        <v>11207.974169230018</v>
      </c>
      <c r="D31" s="146">
        <v>4121.7329876006343</v>
      </c>
      <c r="E31" s="147">
        <v>686</v>
      </c>
      <c r="F31" s="146">
        <v>108</v>
      </c>
      <c r="G31" s="147">
        <v>1534</v>
      </c>
      <c r="H31" s="146">
        <f>SUM(C31:G31)</f>
        <v>17657.707156830653</v>
      </c>
      <c r="I31" s="141">
        <f t="shared" si="5"/>
        <v>0.63473553331041399</v>
      </c>
      <c r="J31" s="142">
        <f t="shared" si="6"/>
        <v>0.36526446668958601</v>
      </c>
      <c r="L31" s="133"/>
      <c r="M31" s="133"/>
    </row>
    <row r="32" spans="1:13" x14ac:dyDescent="0.25">
      <c r="A32" s="225"/>
      <c r="B32" s="143">
        <v>2015</v>
      </c>
      <c r="C32" s="145">
        <v>11222.19135036403</v>
      </c>
      <c r="D32" s="146">
        <v>3282.8460045292786</v>
      </c>
      <c r="E32" s="147">
        <v>614</v>
      </c>
      <c r="F32" s="146">
        <v>92</v>
      </c>
      <c r="G32" s="147">
        <v>1647</v>
      </c>
      <c r="H32" s="146">
        <f t="shared" ref="H32:H35" si="7">SUM(C32:G32)</f>
        <v>16858.037354893309</v>
      </c>
      <c r="I32" s="148">
        <f t="shared" si="5"/>
        <v>0.66568789201944756</v>
      </c>
      <c r="J32" s="149">
        <f t="shared" si="6"/>
        <v>0.33431210798055244</v>
      </c>
      <c r="L32" s="133"/>
      <c r="M32" s="133"/>
    </row>
    <row r="33" spans="1:13" x14ac:dyDescent="0.25">
      <c r="A33" s="225"/>
      <c r="B33" s="143">
        <v>2016</v>
      </c>
      <c r="C33" s="145">
        <v>10990.091837656613</v>
      </c>
      <c r="D33" s="146">
        <v>3649.8763636363642</v>
      </c>
      <c r="E33" s="147">
        <v>635</v>
      </c>
      <c r="F33" s="146">
        <v>102</v>
      </c>
      <c r="G33" s="147">
        <v>1591</v>
      </c>
      <c r="H33" s="146">
        <f t="shared" si="7"/>
        <v>16967.968201292977</v>
      </c>
      <c r="I33" s="148">
        <f t="shared" si="5"/>
        <v>0.64769639518885691</v>
      </c>
      <c r="J33" s="149">
        <f t="shared" si="6"/>
        <v>0.35230360481114309</v>
      </c>
      <c r="L33" s="133"/>
      <c r="M33" s="133"/>
    </row>
    <row r="34" spans="1:13" x14ac:dyDescent="0.25">
      <c r="A34" s="225"/>
      <c r="B34" s="143">
        <v>2017</v>
      </c>
      <c r="C34" s="145">
        <v>11178.285218540355</v>
      </c>
      <c r="D34" s="146">
        <v>3683.3798757047357</v>
      </c>
      <c r="E34" s="147">
        <v>757</v>
      </c>
      <c r="F34" s="146">
        <v>79</v>
      </c>
      <c r="G34" s="147">
        <v>1579</v>
      </c>
      <c r="H34" s="146">
        <f t="shared" si="7"/>
        <v>17276.665094245091</v>
      </c>
      <c r="I34" s="148">
        <f t="shared" si="5"/>
        <v>0.64701637483636099</v>
      </c>
      <c r="J34" s="149">
        <f t="shared" si="6"/>
        <v>0.35298362516363901</v>
      </c>
      <c r="L34" s="133"/>
      <c r="M34" s="133"/>
    </row>
    <row r="35" spans="1:13" ht="15.75" thickBot="1" x14ac:dyDescent="0.3">
      <c r="A35" s="225"/>
      <c r="B35" s="150">
        <v>2018</v>
      </c>
      <c r="C35" s="151">
        <v>10248.23007047166</v>
      </c>
      <c r="D35" s="152">
        <v>3103.2919708029199</v>
      </c>
      <c r="E35" s="153">
        <v>792</v>
      </c>
      <c r="F35" s="152">
        <v>96</v>
      </c>
      <c r="G35" s="153">
        <v>1454</v>
      </c>
      <c r="H35" s="146">
        <f t="shared" si="7"/>
        <v>15693.52204127458</v>
      </c>
      <c r="I35" s="154">
        <f t="shared" si="5"/>
        <v>0.65302295071293825</v>
      </c>
      <c r="J35" s="155">
        <f t="shared" si="6"/>
        <v>0.3469770492870618</v>
      </c>
      <c r="L35" s="133"/>
      <c r="M35" s="133"/>
    </row>
    <row r="36" spans="1:13" ht="15.75" thickBot="1" x14ac:dyDescent="0.3">
      <c r="A36" s="225"/>
      <c r="B36" s="160" t="s">
        <v>93</v>
      </c>
      <c r="C36" s="157">
        <f t="shared" ref="C36:H36" si="8">C35/C20</f>
        <v>0.82025212665852887</v>
      </c>
      <c r="D36" s="157">
        <f t="shared" si="8"/>
        <v>0.52562533380808263</v>
      </c>
      <c r="E36" s="157">
        <f t="shared" si="8"/>
        <v>2.2184873949579833</v>
      </c>
      <c r="F36" s="157">
        <f t="shared" si="8"/>
        <v>2.5263157894736841</v>
      </c>
      <c r="G36" s="157">
        <f t="shared" si="8"/>
        <v>0.96483078964830793</v>
      </c>
      <c r="H36" s="157">
        <f t="shared" si="8"/>
        <v>0.77307990351106304</v>
      </c>
      <c r="I36" s="158"/>
      <c r="J36" s="159"/>
    </row>
    <row r="37" spans="1:13" x14ac:dyDescent="0.25">
      <c r="A37" s="226" t="s">
        <v>69</v>
      </c>
      <c r="B37" s="126">
        <v>2003</v>
      </c>
      <c r="C37" s="127">
        <v>14780</v>
      </c>
      <c r="D37" s="128">
        <v>4540</v>
      </c>
      <c r="E37" s="129">
        <v>691</v>
      </c>
      <c r="F37" s="128">
        <v>105</v>
      </c>
      <c r="G37" s="129">
        <v>1657</v>
      </c>
      <c r="H37" s="161">
        <f t="shared" ref="H37:H52" si="9">SUM(C37:G37)</f>
        <v>21773</v>
      </c>
      <c r="I37" s="131">
        <f t="shared" ref="I37:I52" si="10">(C37/H37)</f>
        <v>0.67882239470904326</v>
      </c>
      <c r="J37" s="132">
        <f t="shared" ref="J37:J52" si="11">(SUM(D37:G37))/H37</f>
        <v>0.32117760529095668</v>
      </c>
      <c r="L37" s="133"/>
      <c r="M37" s="133"/>
    </row>
    <row r="38" spans="1:13" x14ac:dyDescent="0.25">
      <c r="A38" s="223"/>
      <c r="B38" s="134">
        <v>2004</v>
      </c>
      <c r="C38" s="135">
        <v>15150</v>
      </c>
      <c r="D38" s="130">
        <v>3953</v>
      </c>
      <c r="E38" s="136">
        <v>997</v>
      </c>
      <c r="F38" s="130">
        <v>107</v>
      </c>
      <c r="G38" s="136">
        <v>1392</v>
      </c>
      <c r="H38" s="146">
        <f t="shared" si="9"/>
        <v>21599</v>
      </c>
      <c r="I38" s="131">
        <f t="shared" si="10"/>
        <v>0.7014213621000972</v>
      </c>
      <c r="J38" s="132">
        <f t="shared" si="11"/>
        <v>0.2985786378999028</v>
      </c>
      <c r="L38" s="133"/>
      <c r="M38" s="133"/>
    </row>
    <row r="39" spans="1:13" x14ac:dyDescent="0.25">
      <c r="A39" s="223"/>
      <c r="B39" s="134">
        <v>2005</v>
      </c>
      <c r="C39" s="135">
        <v>14923</v>
      </c>
      <c r="D39" s="130">
        <v>3556</v>
      </c>
      <c r="E39" s="136">
        <v>1166</v>
      </c>
      <c r="F39" s="130">
        <v>152</v>
      </c>
      <c r="G39" s="136">
        <v>1264</v>
      </c>
      <c r="H39" s="139">
        <f t="shared" si="9"/>
        <v>21061</v>
      </c>
      <c r="I39" s="131">
        <f t="shared" si="10"/>
        <v>0.70856084706329237</v>
      </c>
      <c r="J39" s="132">
        <f t="shared" si="11"/>
        <v>0.29143915293670763</v>
      </c>
      <c r="L39" s="133"/>
      <c r="M39" s="133"/>
    </row>
    <row r="40" spans="1:13" x14ac:dyDescent="0.25">
      <c r="A40" s="223"/>
      <c r="B40" s="134">
        <v>2006</v>
      </c>
      <c r="C40" s="135">
        <v>13978</v>
      </c>
      <c r="D40" s="130">
        <v>3360</v>
      </c>
      <c r="E40" s="136">
        <v>1236</v>
      </c>
      <c r="F40" s="130">
        <v>125</v>
      </c>
      <c r="G40" s="136">
        <v>1389</v>
      </c>
      <c r="H40" s="139">
        <f t="shared" si="9"/>
        <v>20088</v>
      </c>
      <c r="I40" s="131">
        <f t="shared" si="10"/>
        <v>0.69583831142970931</v>
      </c>
      <c r="J40" s="132">
        <f t="shared" si="11"/>
        <v>0.30416168857029074</v>
      </c>
      <c r="L40" s="133"/>
      <c r="M40" s="133"/>
    </row>
    <row r="41" spans="1:13" x14ac:dyDescent="0.25">
      <c r="A41" s="224"/>
      <c r="B41" s="137">
        <v>2007</v>
      </c>
      <c r="C41" s="138">
        <v>13678</v>
      </c>
      <c r="D41" s="139">
        <v>3542</v>
      </c>
      <c r="E41" s="140">
        <v>1415</v>
      </c>
      <c r="F41" s="139">
        <v>181</v>
      </c>
      <c r="G41" s="140">
        <v>1590</v>
      </c>
      <c r="H41" s="146">
        <f t="shared" si="9"/>
        <v>20406</v>
      </c>
      <c r="I41" s="131">
        <f t="shared" si="10"/>
        <v>0.67029305106341275</v>
      </c>
      <c r="J41" s="132">
        <f t="shared" si="11"/>
        <v>0.32970694893658725</v>
      </c>
      <c r="L41" s="133"/>
      <c r="M41" s="133"/>
    </row>
    <row r="42" spans="1:13" x14ac:dyDescent="0.25">
      <c r="A42" s="224"/>
      <c r="B42" s="137">
        <v>2008</v>
      </c>
      <c r="C42" s="138">
        <v>12881</v>
      </c>
      <c r="D42" s="139">
        <v>4042</v>
      </c>
      <c r="E42" s="140">
        <v>1636</v>
      </c>
      <c r="F42" s="139">
        <v>196</v>
      </c>
      <c r="G42" s="138">
        <v>1484</v>
      </c>
      <c r="H42" s="146">
        <f t="shared" si="9"/>
        <v>20239</v>
      </c>
      <c r="I42" s="131">
        <f t="shared" si="10"/>
        <v>0.63644448836404965</v>
      </c>
      <c r="J42" s="132">
        <f t="shared" si="11"/>
        <v>0.3635555116359504</v>
      </c>
      <c r="L42" s="133"/>
      <c r="M42" s="133"/>
    </row>
    <row r="43" spans="1:13" x14ac:dyDescent="0.25">
      <c r="A43" s="224"/>
      <c r="B43" s="137">
        <v>2009</v>
      </c>
      <c r="C43" s="138">
        <v>13189</v>
      </c>
      <c r="D43" s="139">
        <v>4022.887578214275</v>
      </c>
      <c r="E43" s="138">
        <v>1140</v>
      </c>
      <c r="F43" s="139">
        <v>194</v>
      </c>
      <c r="G43" s="138">
        <v>1387</v>
      </c>
      <c r="H43" s="146">
        <f t="shared" si="9"/>
        <v>19932.887578214275</v>
      </c>
      <c r="I43" s="131">
        <f t="shared" si="10"/>
        <v>0.661670314862708</v>
      </c>
      <c r="J43" s="132">
        <f t="shared" si="11"/>
        <v>0.338329685137292</v>
      </c>
      <c r="L43" s="133"/>
      <c r="M43" s="133"/>
    </row>
    <row r="44" spans="1:13" x14ac:dyDescent="0.25">
      <c r="A44" s="224"/>
      <c r="B44" s="137">
        <v>2010</v>
      </c>
      <c r="C44" s="138">
        <v>13730</v>
      </c>
      <c r="D44" s="139">
        <v>3367.0645161290322</v>
      </c>
      <c r="E44" s="140">
        <v>1578</v>
      </c>
      <c r="F44" s="139">
        <v>219.41782097887361</v>
      </c>
      <c r="G44" s="138">
        <v>1493.2239772667403</v>
      </c>
      <c r="H44" s="146">
        <f t="shared" si="9"/>
        <v>20387.706314374645</v>
      </c>
      <c r="I44" s="131">
        <f t="shared" si="10"/>
        <v>0.67344505498980367</v>
      </c>
      <c r="J44" s="132">
        <f t="shared" si="11"/>
        <v>0.32655494501019638</v>
      </c>
      <c r="L44" s="133"/>
      <c r="M44" s="133"/>
    </row>
    <row r="45" spans="1:13" x14ac:dyDescent="0.25">
      <c r="A45" s="225"/>
      <c r="B45" s="143">
        <v>2011</v>
      </c>
      <c r="C45" s="144">
        <v>13168</v>
      </c>
      <c r="D45" s="139">
        <v>3622</v>
      </c>
      <c r="E45" s="140">
        <v>1379</v>
      </c>
      <c r="F45" s="139">
        <v>169</v>
      </c>
      <c r="G45" s="140">
        <v>1291</v>
      </c>
      <c r="H45" s="139">
        <f t="shared" si="9"/>
        <v>19629</v>
      </c>
      <c r="I45" s="141">
        <f t="shared" si="10"/>
        <v>0.67084415915227469</v>
      </c>
      <c r="J45" s="142">
        <f t="shared" si="11"/>
        <v>0.32915584084772531</v>
      </c>
      <c r="L45" s="133"/>
      <c r="M45" s="133"/>
    </row>
    <row r="46" spans="1:13" x14ac:dyDescent="0.25">
      <c r="A46" s="225"/>
      <c r="B46" s="137">
        <v>2012</v>
      </c>
      <c r="C46" s="138">
        <v>12316</v>
      </c>
      <c r="D46" s="139">
        <v>3056</v>
      </c>
      <c r="E46" s="140">
        <v>1703</v>
      </c>
      <c r="F46" s="139">
        <v>193</v>
      </c>
      <c r="G46" s="140">
        <v>1530</v>
      </c>
      <c r="H46" s="139">
        <f t="shared" si="9"/>
        <v>18798</v>
      </c>
      <c r="I46" s="141">
        <f t="shared" si="10"/>
        <v>0.65517608256197468</v>
      </c>
      <c r="J46" s="142">
        <f t="shared" si="11"/>
        <v>0.34482391743802532</v>
      </c>
      <c r="L46" s="133"/>
      <c r="M46" s="133"/>
    </row>
    <row r="47" spans="1:13" x14ac:dyDescent="0.25">
      <c r="A47" s="225"/>
      <c r="B47" s="137">
        <v>2013</v>
      </c>
      <c r="C47" s="138">
        <v>12783</v>
      </c>
      <c r="D47" s="139">
        <v>3414</v>
      </c>
      <c r="E47" s="140">
        <v>1708</v>
      </c>
      <c r="F47" s="139">
        <v>218</v>
      </c>
      <c r="G47" s="140">
        <v>1569</v>
      </c>
      <c r="H47" s="139">
        <f t="shared" si="9"/>
        <v>19692</v>
      </c>
      <c r="I47" s="141">
        <f t="shared" si="10"/>
        <v>0.64914686166971358</v>
      </c>
      <c r="J47" s="142">
        <f t="shared" si="11"/>
        <v>0.35085313833028642</v>
      </c>
      <c r="L47" s="133"/>
      <c r="M47" s="133"/>
    </row>
    <row r="48" spans="1:13" x14ac:dyDescent="0.25">
      <c r="A48" s="225"/>
      <c r="B48" s="143">
        <v>2014</v>
      </c>
      <c r="C48" s="145">
        <v>12802.702053064306</v>
      </c>
      <c r="D48" s="146">
        <v>3230.1717230332351</v>
      </c>
      <c r="E48" s="147">
        <v>1751</v>
      </c>
      <c r="F48" s="146">
        <v>199</v>
      </c>
      <c r="G48" s="147">
        <v>1315</v>
      </c>
      <c r="H48" s="146">
        <f t="shared" si="9"/>
        <v>19297.873776097542</v>
      </c>
      <c r="I48" s="141">
        <f t="shared" si="10"/>
        <v>0.6634255256100704</v>
      </c>
      <c r="J48" s="142">
        <f t="shared" si="11"/>
        <v>0.33657447438992955</v>
      </c>
      <c r="L48" s="133"/>
      <c r="M48" s="133"/>
    </row>
    <row r="49" spans="1:13" x14ac:dyDescent="0.25">
      <c r="A49" s="225"/>
      <c r="B49" s="137">
        <v>2015</v>
      </c>
      <c r="C49" s="145">
        <v>12998.879574443103</v>
      </c>
      <c r="D49" s="146">
        <v>2977.8947368421054</v>
      </c>
      <c r="E49" s="147">
        <v>1660</v>
      </c>
      <c r="F49" s="146">
        <v>258</v>
      </c>
      <c r="G49" s="147">
        <v>1634</v>
      </c>
      <c r="H49" s="146">
        <f t="shared" si="9"/>
        <v>19528.774311285208</v>
      </c>
      <c r="I49" s="148">
        <f t="shared" si="10"/>
        <v>0.66562700593715007</v>
      </c>
      <c r="J49" s="149">
        <f t="shared" si="11"/>
        <v>0.33437299406284993</v>
      </c>
      <c r="L49" s="133"/>
      <c r="M49" s="133"/>
    </row>
    <row r="50" spans="1:13" x14ac:dyDescent="0.25">
      <c r="A50" s="225"/>
      <c r="B50" s="143">
        <v>2016</v>
      </c>
      <c r="C50" s="145">
        <v>12359.629206517948</v>
      </c>
      <c r="D50" s="146">
        <v>3158.7999999999997</v>
      </c>
      <c r="E50" s="147">
        <v>1929</v>
      </c>
      <c r="F50" s="146">
        <v>251</v>
      </c>
      <c r="G50" s="147">
        <v>1781</v>
      </c>
      <c r="H50" s="146">
        <f t="shared" si="9"/>
        <v>19479.429206517947</v>
      </c>
      <c r="I50" s="148">
        <f t="shared" si="10"/>
        <v>0.63449647705192169</v>
      </c>
      <c r="J50" s="149">
        <f t="shared" si="11"/>
        <v>0.36550352294807831</v>
      </c>
      <c r="L50" s="133"/>
      <c r="M50" s="133"/>
    </row>
    <row r="51" spans="1:13" x14ac:dyDescent="0.25">
      <c r="A51" s="225"/>
      <c r="B51" s="143">
        <v>2017</v>
      </c>
      <c r="C51" s="145">
        <v>11866.625674764529</v>
      </c>
      <c r="D51" s="146">
        <v>3207.6002560208735</v>
      </c>
      <c r="E51" s="147">
        <v>1980</v>
      </c>
      <c r="F51" s="146">
        <v>243</v>
      </c>
      <c r="G51" s="147">
        <v>1643</v>
      </c>
      <c r="H51" s="146">
        <f t="shared" si="9"/>
        <v>18940.225930785404</v>
      </c>
      <c r="I51" s="148">
        <f t="shared" si="10"/>
        <v>0.6265303126863202</v>
      </c>
      <c r="J51" s="149">
        <f t="shared" si="11"/>
        <v>0.37346968731367974</v>
      </c>
      <c r="L51" s="133"/>
      <c r="M51" s="133"/>
    </row>
    <row r="52" spans="1:13" ht="15.75" thickBot="1" x14ac:dyDescent="0.3">
      <c r="A52" s="225"/>
      <c r="B52" s="150">
        <v>2018</v>
      </c>
      <c r="C52" s="151">
        <v>11727.725656540062</v>
      </c>
      <c r="D52" s="152">
        <v>2544.2461538461544</v>
      </c>
      <c r="E52" s="153">
        <v>2091</v>
      </c>
      <c r="F52" s="152">
        <v>267</v>
      </c>
      <c r="G52" s="153">
        <v>1417</v>
      </c>
      <c r="H52" s="146">
        <f t="shared" si="9"/>
        <v>18046.971810386218</v>
      </c>
      <c r="I52" s="154">
        <f t="shared" si="10"/>
        <v>0.64984451573147772</v>
      </c>
      <c r="J52" s="155">
        <f t="shared" si="11"/>
        <v>0.35015548426852217</v>
      </c>
      <c r="L52" s="133"/>
      <c r="M52" s="133"/>
    </row>
    <row r="53" spans="1:13" ht="15.75" thickBot="1" x14ac:dyDescent="0.3">
      <c r="A53" s="227"/>
      <c r="B53" s="162" t="s">
        <v>93</v>
      </c>
      <c r="C53" s="163">
        <f t="shared" ref="C53:H53" si="12">C52/C37</f>
        <v>0.79348617432612056</v>
      </c>
      <c r="D53" s="163">
        <f t="shared" si="12"/>
        <v>0.56040664181633359</v>
      </c>
      <c r="E53" s="163">
        <f t="shared" si="12"/>
        <v>3.0260492040520983</v>
      </c>
      <c r="F53" s="163">
        <f t="shared" si="12"/>
        <v>2.5428571428571427</v>
      </c>
      <c r="G53" s="163">
        <f t="shared" si="12"/>
        <v>0.85515992757996384</v>
      </c>
      <c r="H53" s="163">
        <f t="shared" si="12"/>
        <v>0.82886932486961917</v>
      </c>
      <c r="I53" s="164"/>
      <c r="J53" s="165"/>
    </row>
    <row r="54" spans="1:13" ht="10.5" customHeight="1" thickTop="1" x14ac:dyDescent="0.25"/>
    <row r="55" spans="1:13" x14ac:dyDescent="0.25">
      <c r="B55" s="166"/>
      <c r="D55" s="167"/>
      <c r="E55" s="167"/>
      <c r="F55" s="168"/>
      <c r="G55" s="167"/>
      <c r="H55" s="168"/>
    </row>
    <row r="56" spans="1:13" x14ac:dyDescent="0.25">
      <c r="B56" s="166"/>
      <c r="D56" s="167"/>
      <c r="E56" s="167"/>
      <c r="F56" s="168"/>
      <c r="G56" s="167"/>
      <c r="H56" s="168"/>
    </row>
    <row r="57" spans="1:13" x14ac:dyDescent="0.25">
      <c r="B57" s="166"/>
      <c r="D57" s="167"/>
      <c r="E57" s="167"/>
      <c r="F57" s="168"/>
      <c r="G57" s="167"/>
      <c r="H57" s="167"/>
    </row>
    <row r="58" spans="1:13" x14ac:dyDescent="0.25">
      <c r="B58" s="166"/>
      <c r="D58" s="167"/>
      <c r="E58" s="167"/>
      <c r="F58" s="167"/>
      <c r="G58" s="167"/>
      <c r="H58" s="167"/>
    </row>
    <row r="59" spans="1:13" x14ac:dyDescent="0.25">
      <c r="B59" s="166"/>
      <c r="D59" s="167"/>
      <c r="E59" s="167"/>
      <c r="F59" s="168"/>
      <c r="G59" s="167"/>
      <c r="H59" s="168"/>
    </row>
    <row r="60" spans="1:13" x14ac:dyDescent="0.25">
      <c r="B60" s="166"/>
      <c r="D60" s="167"/>
      <c r="E60" s="167"/>
      <c r="F60" s="168"/>
      <c r="G60" s="167"/>
      <c r="H60" s="168"/>
    </row>
    <row r="61" spans="1:13" x14ac:dyDescent="0.25">
      <c r="B61" s="166"/>
      <c r="D61" s="167"/>
      <c r="E61" s="167"/>
      <c r="F61" s="168"/>
      <c r="G61" s="167"/>
      <c r="H61" s="168"/>
    </row>
    <row r="62" spans="1:13" x14ac:dyDescent="0.25">
      <c r="B62" s="166"/>
      <c r="D62" s="167"/>
      <c r="E62" s="167"/>
      <c r="F62" s="168"/>
      <c r="G62" s="167"/>
      <c r="H62" s="168"/>
    </row>
    <row r="63" spans="1:13" x14ac:dyDescent="0.25">
      <c r="B63" s="166"/>
      <c r="D63" s="167"/>
      <c r="E63" s="167"/>
      <c r="F63" s="168"/>
      <c r="G63" s="167"/>
      <c r="H63" s="167"/>
    </row>
    <row r="64" spans="1:13" x14ac:dyDescent="0.25">
      <c r="B64" s="166"/>
      <c r="D64" s="167"/>
      <c r="E64" s="167"/>
      <c r="F64" s="167"/>
      <c r="G64" s="167"/>
      <c r="H64" s="167"/>
    </row>
    <row r="65" spans="2:8" x14ac:dyDescent="0.25">
      <c r="B65" s="166"/>
      <c r="D65" s="167"/>
      <c r="E65" s="167"/>
      <c r="F65" s="168"/>
      <c r="G65" s="167"/>
      <c r="H65" s="168"/>
    </row>
    <row r="66" spans="2:8" x14ac:dyDescent="0.25">
      <c r="B66" s="166"/>
      <c r="D66" s="167"/>
      <c r="E66" s="167"/>
      <c r="F66" s="168"/>
      <c r="G66" s="167"/>
      <c r="H66" s="168"/>
    </row>
    <row r="67" spans="2:8" x14ac:dyDescent="0.25">
      <c r="B67" s="166"/>
      <c r="D67" s="167"/>
      <c r="E67" s="167"/>
      <c r="F67" s="168"/>
      <c r="G67" s="167"/>
      <c r="H67" s="168"/>
    </row>
    <row r="68" spans="2:8" x14ac:dyDescent="0.25">
      <c r="B68" s="166"/>
      <c r="D68" s="167"/>
      <c r="E68" s="167"/>
      <c r="F68" s="168"/>
      <c r="G68" s="167"/>
      <c r="H68" s="168"/>
    </row>
    <row r="69" spans="2:8" x14ac:dyDescent="0.25">
      <c r="B69" s="166"/>
      <c r="D69" s="167"/>
      <c r="E69" s="167"/>
      <c r="F69" s="168"/>
      <c r="G69" s="167"/>
      <c r="H69" s="167"/>
    </row>
    <row r="70" spans="2:8" x14ac:dyDescent="0.25">
      <c r="B70" s="166"/>
      <c r="D70" s="167"/>
      <c r="E70" s="167"/>
      <c r="F70" s="167"/>
      <c r="G70" s="167"/>
      <c r="H70" s="167"/>
    </row>
    <row r="71" spans="2:8" x14ac:dyDescent="0.25">
      <c r="B71" s="166"/>
      <c r="D71" s="167"/>
      <c r="E71" s="167"/>
      <c r="F71" s="168"/>
      <c r="G71" s="167"/>
      <c r="H71" s="168"/>
    </row>
    <row r="72" spans="2:8" x14ac:dyDescent="0.25">
      <c r="B72" s="166"/>
      <c r="D72" s="167"/>
      <c r="E72" s="167"/>
      <c r="F72" s="168"/>
      <c r="G72" s="167"/>
      <c r="H72" s="168"/>
    </row>
    <row r="81" spans="2:10" x14ac:dyDescent="0.25">
      <c r="B81" s="169"/>
      <c r="C81" s="170"/>
      <c r="D81" s="170"/>
      <c r="E81" s="170"/>
      <c r="F81" s="170"/>
      <c r="G81" s="170"/>
      <c r="H81" s="170"/>
      <c r="I81" s="170"/>
      <c r="J81" s="170"/>
    </row>
    <row r="82" spans="2:10" x14ac:dyDescent="0.25">
      <c r="B82" s="169"/>
      <c r="C82" s="170"/>
      <c r="D82" s="170"/>
      <c r="E82" s="170"/>
      <c r="F82" s="170"/>
      <c r="G82" s="170"/>
      <c r="H82" s="170"/>
      <c r="I82" s="170"/>
      <c r="J82" s="170"/>
    </row>
    <row r="83" spans="2:10" x14ac:dyDescent="0.25">
      <c r="B83" s="169"/>
      <c r="C83" s="170"/>
      <c r="D83" s="170"/>
      <c r="E83" s="170"/>
      <c r="F83" s="170"/>
      <c r="G83" s="170"/>
      <c r="H83" s="170"/>
      <c r="I83" s="170"/>
      <c r="J83" s="170"/>
    </row>
    <row r="84" spans="2:10" x14ac:dyDescent="0.25">
      <c r="B84" s="169"/>
    </row>
    <row r="85" spans="2:10" x14ac:dyDescent="0.25">
      <c r="B85" s="169"/>
    </row>
    <row r="86" spans="2:10" x14ac:dyDescent="0.25">
      <c r="B86" s="169"/>
    </row>
    <row r="87" spans="2:10" x14ac:dyDescent="0.25">
      <c r="B87" s="169"/>
    </row>
    <row r="88" spans="2:10" x14ac:dyDescent="0.25">
      <c r="B88" s="169"/>
    </row>
  </sheetData>
  <mergeCells count="4">
    <mergeCell ref="A1:J1"/>
    <mergeCell ref="A3:A19"/>
    <mergeCell ref="A20:A36"/>
    <mergeCell ref="A37:A53"/>
  </mergeCells>
  <pageMargins left="0.70866141732283472" right="0.70866141732283472" top="0.74803149606299213" bottom="0.74803149606299213" header="0.31496062992125984" footer="0.31496062992125984"/>
  <pageSetup paperSize="9" scale="60" orientation="landscape" r:id="rId1"/>
  <headerFooter>
    <oddHeader>&amp;C&amp;"Calibri,Regular"&amp;13SRAD Report No.2028 Transport Statistics Stockport 2018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754CB-E2B7-4986-AA7C-BEB1622894FD}">
  <sheetPr>
    <pageSetUpPr fitToPage="1"/>
  </sheetPr>
  <dimension ref="A5:A6"/>
  <sheetViews>
    <sheetView zoomScaleNormal="100" zoomScalePageLayoutView="90" workbookViewId="0">
      <selection sqref="A1:J1"/>
    </sheetView>
  </sheetViews>
  <sheetFormatPr defaultRowHeight="12.75" x14ac:dyDescent="0.2"/>
  <cols>
    <col min="1" max="1" width="2.7109375" style="7" customWidth="1"/>
    <col min="2" max="12" width="9.140625" style="7"/>
    <col min="13" max="13" width="4.140625" style="7" customWidth="1"/>
    <col min="14" max="16384" width="9.140625" style="7"/>
  </cols>
  <sheetData>
    <row r="5" ht="26.25" customHeight="1" x14ac:dyDescent="0.2"/>
    <row r="6" ht="26.25" customHeight="1" x14ac:dyDescent="0.2"/>
  </sheetData>
  <pageMargins left="0.25" right="0.25" top="0.75" bottom="0.75" header="0.3" footer="0.3"/>
  <pageSetup paperSize="9" scale="86" orientation="portrait" r:id="rId1"/>
  <headerFooter>
    <oddHeader>&amp;C&amp;"Calibri,Regular"&amp;13SRAD Report No.2028 Transport Statistics Stockport 2018</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A282C-AF16-438A-A141-C6FAC569B92D}">
  <sheetPr>
    <pageSetUpPr fitToPage="1"/>
  </sheetPr>
  <dimension ref="A1:Q36"/>
  <sheetViews>
    <sheetView zoomScale="90" zoomScaleNormal="90" zoomScalePageLayoutView="75" workbookViewId="0">
      <selection sqref="A1:J1"/>
    </sheetView>
  </sheetViews>
  <sheetFormatPr defaultRowHeight="15" x14ac:dyDescent="0.25"/>
  <cols>
    <col min="1" max="1" width="7.140625" style="30" customWidth="1"/>
    <col min="2" max="2" width="48.7109375" style="8" customWidth="1"/>
    <col min="3" max="3" width="7.85546875" style="8" customWidth="1"/>
    <col min="4" max="4" width="5.85546875" style="8" customWidth="1"/>
    <col min="5" max="5" width="6.28515625" style="8" customWidth="1"/>
    <col min="6" max="6" width="6.7109375" style="8" customWidth="1"/>
    <col min="7" max="7" width="13.140625" style="8" customWidth="1"/>
    <col min="8" max="8" width="14.7109375" style="8" customWidth="1"/>
    <col min="9" max="9" width="9.42578125" style="8" customWidth="1"/>
    <col min="10" max="10" width="12.42578125" style="8" customWidth="1"/>
    <col min="11" max="11" width="9.42578125" style="8" customWidth="1"/>
    <col min="12" max="12" width="8.28515625" style="8" customWidth="1"/>
    <col min="13" max="13" width="10.5703125" style="8" customWidth="1"/>
    <col min="14" max="14" width="27.7109375" style="8" customWidth="1"/>
    <col min="15" max="16384" width="9.140625" style="8"/>
  </cols>
  <sheetData>
    <row r="1" spans="1:17" ht="15.75" thickTop="1" x14ac:dyDescent="0.25">
      <c r="A1" s="179" t="s">
        <v>6</v>
      </c>
      <c r="B1" s="180"/>
      <c r="C1" s="180"/>
      <c r="D1" s="180"/>
      <c r="E1" s="180"/>
      <c r="F1" s="180"/>
      <c r="G1" s="180"/>
      <c r="H1" s="180"/>
      <c r="I1" s="180"/>
      <c r="J1" s="180"/>
      <c r="K1" s="180"/>
      <c r="L1" s="180"/>
      <c r="M1" s="180"/>
      <c r="N1" s="181"/>
    </row>
    <row r="2" spans="1:17" ht="30" x14ac:dyDescent="0.25">
      <c r="A2" s="9" t="s">
        <v>7</v>
      </c>
      <c r="B2" s="10" t="s">
        <v>8</v>
      </c>
      <c r="C2" s="11" t="s">
        <v>9</v>
      </c>
      <c r="D2" s="11" t="s">
        <v>10</v>
      </c>
      <c r="E2" s="11" t="s">
        <v>11</v>
      </c>
      <c r="F2" s="11" t="s">
        <v>12</v>
      </c>
      <c r="G2" s="12" t="s">
        <v>13</v>
      </c>
      <c r="H2" s="12" t="s">
        <v>14</v>
      </c>
      <c r="I2" s="12" t="s">
        <v>15</v>
      </c>
      <c r="J2" s="12" t="s">
        <v>16</v>
      </c>
      <c r="K2" s="12" t="s">
        <v>17</v>
      </c>
      <c r="L2" s="12" t="s">
        <v>18</v>
      </c>
      <c r="M2" s="12" t="s">
        <v>19</v>
      </c>
      <c r="N2" s="13" t="s">
        <v>20</v>
      </c>
    </row>
    <row r="3" spans="1:17" x14ac:dyDescent="0.25">
      <c r="A3" s="9">
        <v>85701</v>
      </c>
      <c r="B3" s="10" t="s">
        <v>21</v>
      </c>
      <c r="C3" s="14">
        <v>1131</v>
      </c>
      <c r="D3" s="14">
        <v>132</v>
      </c>
      <c r="E3" s="14">
        <v>32</v>
      </c>
      <c r="F3" s="14">
        <v>59</v>
      </c>
      <c r="G3" s="14">
        <v>10</v>
      </c>
      <c r="H3" s="15">
        <v>1.2968476357267951</v>
      </c>
      <c r="I3" s="14">
        <v>1466.7346760070052</v>
      </c>
      <c r="J3" s="10">
        <v>63</v>
      </c>
      <c r="K3" s="14">
        <v>843</v>
      </c>
      <c r="L3" s="10">
        <v>209</v>
      </c>
      <c r="M3" s="10"/>
      <c r="N3" s="16">
        <f t="shared" ref="N3:N27" si="0">SUM(I3:M3)</f>
        <v>2581.734676007005</v>
      </c>
      <c r="P3" s="8">
        <v>85701</v>
      </c>
      <c r="Q3" s="8">
        <f>A3-P3</f>
        <v>0</v>
      </c>
    </row>
    <row r="4" spans="1:17" x14ac:dyDescent="0.25">
      <c r="A4" s="9">
        <v>85702</v>
      </c>
      <c r="B4" s="10" t="s">
        <v>22</v>
      </c>
      <c r="C4" s="14">
        <v>916</v>
      </c>
      <c r="D4" s="14">
        <v>128</v>
      </c>
      <c r="E4" s="14">
        <v>30</v>
      </c>
      <c r="F4" s="14">
        <v>28</v>
      </c>
      <c r="G4" s="14">
        <v>10</v>
      </c>
      <c r="H4" s="15">
        <v>1.3410087719298245</v>
      </c>
      <c r="I4" s="14">
        <v>1228.3640350877192</v>
      </c>
      <c r="J4" s="10">
        <v>23</v>
      </c>
      <c r="K4" s="14">
        <v>354</v>
      </c>
      <c r="L4" s="10">
        <v>313</v>
      </c>
      <c r="M4" s="10"/>
      <c r="N4" s="16">
        <f t="shared" si="0"/>
        <v>1918.3640350877192</v>
      </c>
      <c r="P4" s="8">
        <v>85702</v>
      </c>
      <c r="Q4" s="8">
        <f t="shared" ref="Q4:Q27" si="1">A4-P4</f>
        <v>0</v>
      </c>
    </row>
    <row r="5" spans="1:17" x14ac:dyDescent="0.25">
      <c r="A5" s="9">
        <v>85703</v>
      </c>
      <c r="B5" s="10" t="s">
        <v>23</v>
      </c>
      <c r="C5" s="14">
        <v>1053</v>
      </c>
      <c r="D5" s="14">
        <v>94</v>
      </c>
      <c r="E5" s="14">
        <v>26</v>
      </c>
      <c r="F5" s="14">
        <v>43</v>
      </c>
      <c r="G5" s="14">
        <v>10</v>
      </c>
      <c r="H5" s="15">
        <v>1.185866408518877</v>
      </c>
      <c r="I5" s="14">
        <v>1248.7173281703774</v>
      </c>
      <c r="J5" s="10">
        <v>18</v>
      </c>
      <c r="K5" s="14">
        <v>641</v>
      </c>
      <c r="L5" s="10">
        <v>26</v>
      </c>
      <c r="M5" s="10"/>
      <c r="N5" s="16">
        <f t="shared" si="0"/>
        <v>1933.7173281703774</v>
      </c>
      <c r="P5" s="8">
        <v>85703</v>
      </c>
      <c r="Q5" s="8">
        <f t="shared" si="1"/>
        <v>0</v>
      </c>
    </row>
    <row r="6" spans="1:17" ht="15.75" customHeight="1" x14ac:dyDescent="0.25">
      <c r="A6" s="9">
        <v>85704</v>
      </c>
      <c r="B6" s="10" t="s">
        <v>24</v>
      </c>
      <c r="C6" s="14">
        <v>499</v>
      </c>
      <c r="D6" s="14">
        <v>57</v>
      </c>
      <c r="E6" s="14">
        <v>5</v>
      </c>
      <c r="F6" s="14">
        <v>7</v>
      </c>
      <c r="G6" s="14">
        <v>10</v>
      </c>
      <c r="H6" s="15">
        <v>1.3667334669338678</v>
      </c>
      <c r="I6" s="14">
        <v>682</v>
      </c>
      <c r="J6" s="10">
        <v>27</v>
      </c>
      <c r="K6" s="14">
        <v>101</v>
      </c>
      <c r="L6" s="10">
        <v>66</v>
      </c>
      <c r="M6" s="10"/>
      <c r="N6" s="16">
        <f t="shared" si="0"/>
        <v>876</v>
      </c>
      <c r="P6" s="8">
        <v>85704</v>
      </c>
      <c r="Q6" s="8">
        <f t="shared" si="1"/>
        <v>0</v>
      </c>
    </row>
    <row r="7" spans="1:17" x14ac:dyDescent="0.25">
      <c r="A7" s="9">
        <v>85705</v>
      </c>
      <c r="B7" s="10" t="s">
        <v>25</v>
      </c>
      <c r="C7" s="14">
        <v>1361</v>
      </c>
      <c r="D7" s="14">
        <v>128</v>
      </c>
      <c r="E7" s="14">
        <v>32</v>
      </c>
      <c r="F7" s="14">
        <v>21</v>
      </c>
      <c r="G7" s="14">
        <v>8</v>
      </c>
      <c r="H7" s="15">
        <v>1.2057677318784099</v>
      </c>
      <c r="I7" s="14">
        <v>1641.0498830865158</v>
      </c>
      <c r="J7" s="10">
        <v>35</v>
      </c>
      <c r="K7" s="14">
        <v>139</v>
      </c>
      <c r="L7" s="10">
        <v>181</v>
      </c>
      <c r="M7" s="10"/>
      <c r="N7" s="16">
        <f t="shared" si="0"/>
        <v>1996.0498830865158</v>
      </c>
      <c r="P7" s="8">
        <v>85705</v>
      </c>
      <c r="Q7" s="8">
        <f t="shared" si="1"/>
        <v>0</v>
      </c>
    </row>
    <row r="8" spans="1:17" x14ac:dyDescent="0.25">
      <c r="A8" s="9">
        <v>85706</v>
      </c>
      <c r="B8" s="10" t="s">
        <v>26</v>
      </c>
      <c r="C8" s="14">
        <v>1247</v>
      </c>
      <c r="D8" s="14">
        <v>114</v>
      </c>
      <c r="E8" s="14">
        <v>15</v>
      </c>
      <c r="F8" s="14">
        <v>6</v>
      </c>
      <c r="G8" s="14">
        <v>6</v>
      </c>
      <c r="H8" s="17">
        <f>$H$29</f>
        <v>1.2338248860906069</v>
      </c>
      <c r="I8" s="14">
        <v>1538.5796329549869</v>
      </c>
      <c r="J8" s="10">
        <v>14</v>
      </c>
      <c r="K8" s="14">
        <v>70.893203883495147</v>
      </c>
      <c r="L8" s="10">
        <v>146</v>
      </c>
      <c r="M8" s="10"/>
      <c r="N8" s="16">
        <f t="shared" si="0"/>
        <v>1769.472836838482</v>
      </c>
      <c r="P8" s="8">
        <v>85706</v>
      </c>
      <c r="Q8" s="8">
        <f t="shared" si="1"/>
        <v>0</v>
      </c>
    </row>
    <row r="9" spans="1:17" x14ac:dyDescent="0.25">
      <c r="A9" s="9">
        <v>85707</v>
      </c>
      <c r="B9" s="10" t="s">
        <v>27</v>
      </c>
      <c r="C9" s="14">
        <v>1278</v>
      </c>
      <c r="D9" s="14">
        <v>112</v>
      </c>
      <c r="E9" s="14">
        <v>88</v>
      </c>
      <c r="F9" s="14">
        <v>72</v>
      </c>
      <c r="G9" s="14">
        <v>11</v>
      </c>
      <c r="H9" s="17">
        <f>$H$29</f>
        <v>1.2338248860906069</v>
      </c>
      <c r="I9" s="14">
        <v>1576.8282044237956</v>
      </c>
      <c r="J9" s="10">
        <v>84</v>
      </c>
      <c r="K9" s="14">
        <v>889</v>
      </c>
      <c r="L9" s="10">
        <v>75</v>
      </c>
      <c r="M9" s="10"/>
      <c r="N9" s="16">
        <f t="shared" si="0"/>
        <v>2624.8282044237958</v>
      </c>
      <c r="P9" s="8">
        <v>85707</v>
      </c>
      <c r="Q9" s="8">
        <f t="shared" si="1"/>
        <v>0</v>
      </c>
    </row>
    <row r="10" spans="1:17" x14ac:dyDescent="0.25">
      <c r="A10" s="9">
        <v>85708</v>
      </c>
      <c r="B10" s="10" t="s">
        <v>28</v>
      </c>
      <c r="C10" s="14">
        <v>1100</v>
      </c>
      <c r="D10" s="14">
        <v>99</v>
      </c>
      <c r="E10" s="14">
        <v>51</v>
      </c>
      <c r="F10" s="14">
        <v>34</v>
      </c>
      <c r="G10" s="14">
        <v>9</v>
      </c>
      <c r="H10" s="15">
        <v>1.1820652173913044</v>
      </c>
      <c r="I10" s="14">
        <v>1300.271739130435</v>
      </c>
      <c r="J10" s="10">
        <v>25</v>
      </c>
      <c r="K10" s="14">
        <v>374</v>
      </c>
      <c r="L10" s="10">
        <v>320</v>
      </c>
      <c r="M10" s="10"/>
      <c r="N10" s="16">
        <f t="shared" si="0"/>
        <v>2019.271739130435</v>
      </c>
      <c r="P10" s="8">
        <v>85708</v>
      </c>
      <c r="Q10" s="8">
        <f t="shared" si="1"/>
        <v>0</v>
      </c>
    </row>
    <row r="11" spans="1:17" x14ac:dyDescent="0.25">
      <c r="A11" s="9">
        <v>85709</v>
      </c>
      <c r="B11" s="10" t="s">
        <v>29</v>
      </c>
      <c r="C11" s="14">
        <v>698</v>
      </c>
      <c r="D11" s="14">
        <v>91</v>
      </c>
      <c r="E11" s="14">
        <v>21</v>
      </c>
      <c r="F11" s="14">
        <v>25</v>
      </c>
      <c r="G11" s="14">
        <v>2</v>
      </c>
      <c r="H11" s="17">
        <f>$H$29</f>
        <v>1.2338248860906069</v>
      </c>
      <c r="I11" s="14">
        <v>861.2097704912436</v>
      </c>
      <c r="J11" s="10">
        <v>19</v>
      </c>
      <c r="K11" s="14">
        <v>0</v>
      </c>
      <c r="L11" s="10">
        <v>312</v>
      </c>
      <c r="M11" s="10"/>
      <c r="N11" s="16">
        <f t="shared" si="0"/>
        <v>1192.2097704912435</v>
      </c>
      <c r="P11" s="8">
        <v>85709</v>
      </c>
      <c r="Q11" s="8">
        <f t="shared" si="1"/>
        <v>0</v>
      </c>
    </row>
    <row r="12" spans="1:17" x14ac:dyDescent="0.25">
      <c r="A12" s="9">
        <v>85710</v>
      </c>
      <c r="B12" s="10" t="s">
        <v>30</v>
      </c>
      <c r="C12" s="14">
        <v>491</v>
      </c>
      <c r="D12" s="14">
        <v>75</v>
      </c>
      <c r="E12" s="14">
        <v>50</v>
      </c>
      <c r="F12" s="14">
        <v>8</v>
      </c>
      <c r="G12" s="14">
        <v>1</v>
      </c>
      <c r="H12" s="15">
        <v>1.1621052631578948</v>
      </c>
      <c r="I12" s="14">
        <v>570.59368421052636</v>
      </c>
      <c r="J12" s="10">
        <v>16</v>
      </c>
      <c r="K12" s="14">
        <v>1</v>
      </c>
      <c r="L12" s="10">
        <v>44</v>
      </c>
      <c r="M12" s="10"/>
      <c r="N12" s="16">
        <f t="shared" si="0"/>
        <v>631.59368421052636</v>
      </c>
      <c r="P12" s="8">
        <v>85710</v>
      </c>
      <c r="Q12" s="8">
        <f t="shared" si="1"/>
        <v>0</v>
      </c>
    </row>
    <row r="13" spans="1:17" x14ac:dyDescent="0.25">
      <c r="A13" s="9">
        <v>85711</v>
      </c>
      <c r="B13" s="10" t="s">
        <v>31</v>
      </c>
      <c r="C13" s="14">
        <v>604</v>
      </c>
      <c r="D13" s="14">
        <v>47</v>
      </c>
      <c r="E13" s="14">
        <v>28</v>
      </c>
      <c r="F13" s="14">
        <v>21</v>
      </c>
      <c r="G13" s="14">
        <v>13</v>
      </c>
      <c r="H13" s="15">
        <v>1.1428571428571428</v>
      </c>
      <c r="I13" s="14">
        <v>690.28571428571422</v>
      </c>
      <c r="J13" s="10">
        <v>2</v>
      </c>
      <c r="K13" s="14">
        <v>234</v>
      </c>
      <c r="L13" s="10">
        <v>2</v>
      </c>
      <c r="M13" s="10"/>
      <c r="N13" s="16">
        <f t="shared" si="0"/>
        <v>928.28571428571422</v>
      </c>
      <c r="P13" s="8">
        <v>85711</v>
      </c>
      <c r="Q13" s="8">
        <f t="shared" si="1"/>
        <v>0</v>
      </c>
    </row>
    <row r="14" spans="1:17" x14ac:dyDescent="0.25">
      <c r="A14" s="9">
        <v>85712</v>
      </c>
      <c r="B14" s="10" t="s">
        <v>32</v>
      </c>
      <c r="C14" s="14" t="s">
        <v>33</v>
      </c>
      <c r="D14" s="14" t="s">
        <v>33</v>
      </c>
      <c r="E14" s="14" t="s">
        <v>33</v>
      </c>
      <c r="F14" s="14" t="s">
        <v>33</v>
      </c>
      <c r="G14" s="14" t="s">
        <v>33</v>
      </c>
      <c r="H14" s="15"/>
      <c r="I14" s="14"/>
      <c r="J14" s="10">
        <v>3</v>
      </c>
      <c r="K14" s="14" t="s">
        <v>33</v>
      </c>
      <c r="L14" s="10">
        <v>146</v>
      </c>
      <c r="M14" s="10">
        <v>1418</v>
      </c>
      <c r="N14" s="16">
        <f t="shared" si="0"/>
        <v>1567</v>
      </c>
      <c r="P14" s="8">
        <v>85712</v>
      </c>
      <c r="Q14" s="8">
        <f t="shared" si="1"/>
        <v>0</v>
      </c>
    </row>
    <row r="15" spans="1:17" x14ac:dyDescent="0.25">
      <c r="A15" s="9">
        <v>85713</v>
      </c>
      <c r="B15" s="10" t="s">
        <v>34</v>
      </c>
      <c r="C15" s="14" t="s">
        <v>33</v>
      </c>
      <c r="D15" s="14" t="s">
        <v>33</v>
      </c>
      <c r="E15" s="14" t="s">
        <v>33</v>
      </c>
      <c r="F15" s="14" t="s">
        <v>33</v>
      </c>
      <c r="G15" s="14" t="s">
        <v>33</v>
      </c>
      <c r="H15" s="15"/>
      <c r="I15" s="14"/>
      <c r="J15" s="14">
        <v>0</v>
      </c>
      <c r="K15" s="14" t="s">
        <v>33</v>
      </c>
      <c r="L15" s="14">
        <v>16</v>
      </c>
      <c r="M15" s="14"/>
      <c r="N15" s="16">
        <f t="shared" si="0"/>
        <v>16</v>
      </c>
      <c r="P15" s="8">
        <v>85713</v>
      </c>
      <c r="Q15" s="8">
        <f t="shared" si="1"/>
        <v>0</v>
      </c>
    </row>
    <row r="16" spans="1:17" x14ac:dyDescent="0.25">
      <c r="A16" s="9">
        <v>85714</v>
      </c>
      <c r="B16" s="10" t="s">
        <v>35</v>
      </c>
      <c r="C16" s="14" t="s">
        <v>33</v>
      </c>
      <c r="D16" s="14" t="s">
        <v>33</v>
      </c>
      <c r="E16" s="14" t="s">
        <v>33</v>
      </c>
      <c r="F16" s="14" t="s">
        <v>33</v>
      </c>
      <c r="G16" s="14" t="s">
        <v>33</v>
      </c>
      <c r="H16" s="15"/>
      <c r="I16" s="14"/>
      <c r="J16" s="14">
        <v>1</v>
      </c>
      <c r="K16" s="14" t="s">
        <v>33</v>
      </c>
      <c r="L16" s="14">
        <v>6</v>
      </c>
      <c r="M16" s="14"/>
      <c r="N16" s="16">
        <f t="shared" si="0"/>
        <v>7</v>
      </c>
      <c r="P16" s="8">
        <v>85714</v>
      </c>
      <c r="Q16" s="8">
        <f t="shared" si="1"/>
        <v>0</v>
      </c>
    </row>
    <row r="17" spans="1:17" x14ac:dyDescent="0.25">
      <c r="A17" s="9">
        <v>85716</v>
      </c>
      <c r="B17" s="10" t="s">
        <v>36</v>
      </c>
      <c r="C17" s="14" t="s">
        <v>33</v>
      </c>
      <c r="D17" s="14" t="s">
        <v>33</v>
      </c>
      <c r="E17" s="14" t="s">
        <v>33</v>
      </c>
      <c r="F17" s="14" t="s">
        <v>33</v>
      </c>
      <c r="G17" s="14" t="s">
        <v>33</v>
      </c>
      <c r="H17" s="15"/>
      <c r="I17" s="14"/>
      <c r="J17" s="14">
        <v>12</v>
      </c>
      <c r="K17" s="14" t="s">
        <v>33</v>
      </c>
      <c r="L17" s="14">
        <v>33</v>
      </c>
      <c r="M17" s="14"/>
      <c r="N17" s="16">
        <f t="shared" si="0"/>
        <v>45</v>
      </c>
      <c r="P17" s="8">
        <v>85716</v>
      </c>
      <c r="Q17" s="8">
        <f t="shared" si="1"/>
        <v>0</v>
      </c>
    </row>
    <row r="18" spans="1:17" x14ac:dyDescent="0.25">
      <c r="A18" s="9">
        <v>85717</v>
      </c>
      <c r="B18" s="10" t="s">
        <v>37</v>
      </c>
      <c r="C18" s="14">
        <v>100</v>
      </c>
      <c r="D18" s="14">
        <v>25</v>
      </c>
      <c r="E18" s="14">
        <v>1</v>
      </c>
      <c r="F18" s="14">
        <v>0</v>
      </c>
      <c r="G18" s="14">
        <v>0</v>
      </c>
      <c r="H18" s="17">
        <f>$H$29</f>
        <v>1.2338248860906069</v>
      </c>
      <c r="I18" s="14">
        <v>123.38248860906069</v>
      </c>
      <c r="J18" s="14">
        <v>1</v>
      </c>
      <c r="K18" s="14">
        <v>0</v>
      </c>
      <c r="L18" s="14">
        <v>14</v>
      </c>
      <c r="M18" s="14"/>
      <c r="N18" s="16">
        <f t="shared" si="0"/>
        <v>138.38248860906069</v>
      </c>
      <c r="P18" s="8">
        <v>85717</v>
      </c>
      <c r="Q18" s="8">
        <f t="shared" si="1"/>
        <v>0</v>
      </c>
    </row>
    <row r="19" spans="1:17" x14ac:dyDescent="0.25">
      <c r="A19" s="9">
        <v>85718</v>
      </c>
      <c r="B19" s="10" t="s">
        <v>38</v>
      </c>
      <c r="C19" s="14" t="s">
        <v>33</v>
      </c>
      <c r="D19" s="14" t="s">
        <v>33</v>
      </c>
      <c r="E19" s="14" t="s">
        <v>33</v>
      </c>
      <c r="F19" s="14" t="s">
        <v>33</v>
      </c>
      <c r="G19" s="14" t="s">
        <v>33</v>
      </c>
      <c r="H19" s="15"/>
      <c r="I19" s="14"/>
      <c r="J19" s="14">
        <v>9</v>
      </c>
      <c r="K19" s="14" t="s">
        <v>33</v>
      </c>
      <c r="L19" s="14">
        <v>172</v>
      </c>
      <c r="M19" s="14"/>
      <c r="N19" s="16">
        <f t="shared" si="0"/>
        <v>181</v>
      </c>
      <c r="P19" s="8">
        <v>85718</v>
      </c>
      <c r="Q19" s="8">
        <f t="shared" si="1"/>
        <v>0</v>
      </c>
    </row>
    <row r="20" spans="1:17" x14ac:dyDescent="0.25">
      <c r="A20" s="9">
        <v>85719</v>
      </c>
      <c r="B20" s="10" t="s">
        <v>39</v>
      </c>
      <c r="C20" s="14" t="s">
        <v>33</v>
      </c>
      <c r="D20" s="14" t="s">
        <v>33</v>
      </c>
      <c r="E20" s="14" t="s">
        <v>33</v>
      </c>
      <c r="F20" s="14" t="s">
        <v>33</v>
      </c>
      <c r="G20" s="18" t="s">
        <v>33</v>
      </c>
      <c r="H20" s="15"/>
      <c r="I20" s="14"/>
      <c r="J20" s="14">
        <v>16</v>
      </c>
      <c r="K20" s="14" t="s">
        <v>33</v>
      </c>
      <c r="L20" s="14">
        <v>49</v>
      </c>
      <c r="M20" s="14"/>
      <c r="N20" s="16">
        <f t="shared" si="0"/>
        <v>65</v>
      </c>
      <c r="P20" s="8">
        <v>85719</v>
      </c>
      <c r="Q20" s="8">
        <f t="shared" si="1"/>
        <v>0</v>
      </c>
    </row>
    <row r="21" spans="1:17" x14ac:dyDescent="0.25">
      <c r="A21" s="9">
        <v>85720</v>
      </c>
      <c r="B21" s="10" t="s">
        <v>40</v>
      </c>
      <c r="C21" s="14" t="s">
        <v>33</v>
      </c>
      <c r="D21" s="14" t="s">
        <v>33</v>
      </c>
      <c r="E21" s="14" t="s">
        <v>33</v>
      </c>
      <c r="F21" s="14" t="s">
        <v>33</v>
      </c>
      <c r="G21" s="18" t="s">
        <v>33</v>
      </c>
      <c r="H21" s="15"/>
      <c r="I21" s="14"/>
      <c r="J21" s="14">
        <v>3</v>
      </c>
      <c r="K21" s="14" t="s">
        <v>33</v>
      </c>
      <c r="L21" s="14">
        <v>84</v>
      </c>
      <c r="M21" s="14"/>
      <c r="N21" s="16">
        <f t="shared" si="0"/>
        <v>87</v>
      </c>
      <c r="P21" s="8">
        <v>85720</v>
      </c>
      <c r="Q21" s="8">
        <f t="shared" si="1"/>
        <v>0</v>
      </c>
    </row>
    <row r="22" spans="1:17" x14ac:dyDescent="0.25">
      <c r="A22" s="9">
        <v>85721</v>
      </c>
      <c r="B22" s="10" t="s">
        <v>41</v>
      </c>
      <c r="C22" s="14">
        <v>48</v>
      </c>
      <c r="D22" s="14">
        <v>21</v>
      </c>
      <c r="E22" s="14">
        <v>0</v>
      </c>
      <c r="F22" s="14">
        <v>0</v>
      </c>
      <c r="G22" s="14">
        <v>0</v>
      </c>
      <c r="H22" s="17">
        <f>$H$29</f>
        <v>1.2338248860906069</v>
      </c>
      <c r="I22" s="14">
        <v>59.223594532349132</v>
      </c>
      <c r="J22" s="14">
        <v>6</v>
      </c>
      <c r="K22" s="14" t="s">
        <v>33</v>
      </c>
      <c r="L22" s="14">
        <v>52</v>
      </c>
      <c r="M22" s="14"/>
      <c r="N22" s="16">
        <f t="shared" si="0"/>
        <v>117.22359453234913</v>
      </c>
      <c r="P22" s="8">
        <v>85721</v>
      </c>
      <c r="Q22" s="8">
        <f t="shared" si="1"/>
        <v>0</v>
      </c>
    </row>
    <row r="23" spans="1:17" x14ac:dyDescent="0.25">
      <c r="A23" s="9">
        <v>85722</v>
      </c>
      <c r="B23" s="10" t="s">
        <v>42</v>
      </c>
      <c r="C23" s="14" t="s">
        <v>33</v>
      </c>
      <c r="D23" s="14" t="s">
        <v>33</v>
      </c>
      <c r="E23" s="14" t="s">
        <v>33</v>
      </c>
      <c r="F23" s="14" t="s">
        <v>33</v>
      </c>
      <c r="G23" s="14" t="s">
        <v>33</v>
      </c>
      <c r="H23" s="15"/>
      <c r="I23" s="14"/>
      <c r="J23" s="10">
        <v>14</v>
      </c>
      <c r="K23" s="14" t="s">
        <v>33</v>
      </c>
      <c r="L23" s="10">
        <v>102</v>
      </c>
      <c r="M23" s="10"/>
      <c r="N23" s="16">
        <f t="shared" si="0"/>
        <v>116</v>
      </c>
      <c r="P23" s="8">
        <v>85722</v>
      </c>
      <c r="Q23" s="8">
        <f t="shared" si="1"/>
        <v>0</v>
      </c>
    </row>
    <row r="24" spans="1:17" x14ac:dyDescent="0.25">
      <c r="A24" s="9">
        <v>85723</v>
      </c>
      <c r="B24" s="10" t="s">
        <v>43</v>
      </c>
      <c r="C24" s="14">
        <v>5</v>
      </c>
      <c r="D24" s="14">
        <v>2</v>
      </c>
      <c r="E24" s="14">
        <v>0</v>
      </c>
      <c r="F24" s="14">
        <v>16</v>
      </c>
      <c r="G24" s="14">
        <v>0</v>
      </c>
      <c r="H24" s="17">
        <f t="shared" ref="H24:H25" si="2">$H$29</f>
        <v>1.2338248860906069</v>
      </c>
      <c r="I24" s="14">
        <v>6.169124430453035</v>
      </c>
      <c r="J24" s="10">
        <v>2</v>
      </c>
      <c r="K24" s="14">
        <v>75</v>
      </c>
      <c r="L24" s="10">
        <v>69</v>
      </c>
      <c r="M24" s="10"/>
      <c r="N24" s="16">
        <f t="shared" si="0"/>
        <v>152.16912443045305</v>
      </c>
      <c r="P24" s="8">
        <v>85723</v>
      </c>
      <c r="Q24" s="8">
        <f t="shared" si="1"/>
        <v>0</v>
      </c>
    </row>
    <row r="25" spans="1:17" x14ac:dyDescent="0.25">
      <c r="A25" s="9">
        <v>85724</v>
      </c>
      <c r="B25" s="10" t="s">
        <v>44</v>
      </c>
      <c r="C25" s="14">
        <v>75</v>
      </c>
      <c r="D25" s="14">
        <v>12</v>
      </c>
      <c r="E25" s="14">
        <v>3</v>
      </c>
      <c r="F25" s="14">
        <v>9</v>
      </c>
      <c r="G25" s="14">
        <v>1</v>
      </c>
      <c r="H25" s="17">
        <f t="shared" si="2"/>
        <v>1.2338248860906069</v>
      </c>
      <c r="I25" s="14">
        <v>92.536866456795522</v>
      </c>
      <c r="J25" s="10">
        <v>2</v>
      </c>
      <c r="K25" s="14">
        <v>106.33980582524272</v>
      </c>
      <c r="L25" s="10">
        <v>56</v>
      </c>
      <c r="M25" s="10"/>
      <c r="N25" s="16">
        <f t="shared" si="0"/>
        <v>256.87667228203827</v>
      </c>
      <c r="P25" s="8">
        <v>85724</v>
      </c>
      <c r="Q25" s="8">
        <f t="shared" si="1"/>
        <v>0</v>
      </c>
    </row>
    <row r="26" spans="1:17" x14ac:dyDescent="0.25">
      <c r="A26" s="9">
        <v>85727</v>
      </c>
      <c r="B26" s="10" t="s">
        <v>45</v>
      </c>
      <c r="C26" s="14" t="s">
        <v>33</v>
      </c>
      <c r="D26" s="14" t="s">
        <v>33</v>
      </c>
      <c r="E26" s="14" t="s">
        <v>33</v>
      </c>
      <c r="F26" s="14" t="s">
        <v>33</v>
      </c>
      <c r="G26" s="14" t="s">
        <v>33</v>
      </c>
      <c r="H26" s="15"/>
      <c r="I26" s="14"/>
      <c r="J26" s="10">
        <v>1</v>
      </c>
      <c r="K26" s="14" t="s">
        <v>33</v>
      </c>
      <c r="L26" s="10">
        <v>81</v>
      </c>
      <c r="M26" s="10"/>
      <c r="N26" s="16">
        <f t="shared" si="0"/>
        <v>82</v>
      </c>
      <c r="P26" s="8">
        <v>85727</v>
      </c>
      <c r="Q26" s="8">
        <f t="shared" si="1"/>
        <v>0</v>
      </c>
    </row>
    <row r="27" spans="1:17" x14ac:dyDescent="0.25">
      <c r="A27" s="9">
        <v>85728</v>
      </c>
      <c r="B27" s="10" t="s">
        <v>46</v>
      </c>
      <c r="C27" s="14"/>
      <c r="D27" s="14"/>
      <c r="E27" s="14"/>
      <c r="F27" s="14"/>
      <c r="G27" s="14"/>
      <c r="H27" s="15"/>
      <c r="I27" s="14"/>
      <c r="J27" s="10">
        <v>0</v>
      </c>
      <c r="K27" s="14" t="s">
        <v>33</v>
      </c>
      <c r="L27" s="10">
        <v>4</v>
      </c>
      <c r="M27" s="10"/>
      <c r="N27" s="16">
        <f t="shared" si="0"/>
        <v>4</v>
      </c>
      <c r="P27" s="8">
        <v>85728</v>
      </c>
      <c r="Q27" s="8">
        <f t="shared" si="1"/>
        <v>0</v>
      </c>
    </row>
    <row r="28" spans="1:17" x14ac:dyDescent="0.25">
      <c r="A28" s="9"/>
      <c r="B28" s="10" t="s">
        <v>47</v>
      </c>
      <c r="C28" s="19">
        <f>SUM(C3:C27)</f>
        <v>10606</v>
      </c>
      <c r="D28" s="19">
        <f t="shared" ref="D28:N28" si="3">SUM(D3:D27)</f>
        <v>1137</v>
      </c>
      <c r="E28" s="19">
        <f t="shared" si="3"/>
        <v>382</v>
      </c>
      <c r="F28" s="19">
        <f t="shared" si="3"/>
        <v>349</v>
      </c>
      <c r="G28" s="19">
        <f t="shared" si="3"/>
        <v>91</v>
      </c>
      <c r="H28" s="19"/>
      <c r="I28" s="19">
        <f t="shared" si="3"/>
        <v>13085.946741876975</v>
      </c>
      <c r="J28" s="19">
        <f t="shared" si="3"/>
        <v>396</v>
      </c>
      <c r="K28" s="19">
        <f t="shared" si="3"/>
        <v>3828.2330097087379</v>
      </c>
      <c r="L28" s="19">
        <f t="shared" si="3"/>
        <v>2578</v>
      </c>
      <c r="M28" s="19">
        <f t="shared" si="3"/>
        <v>1418</v>
      </c>
      <c r="N28" s="20">
        <f t="shared" si="3"/>
        <v>21306.179751585718</v>
      </c>
      <c r="O28" s="21">
        <f>SUM(I28:M28)</f>
        <v>21306.179751585711</v>
      </c>
    </row>
    <row r="29" spans="1:17" ht="15.75" customHeight="1" thickBot="1" x14ac:dyDescent="0.3">
      <c r="A29" s="22"/>
      <c r="B29" s="23"/>
      <c r="C29" s="24"/>
      <c r="D29" s="24"/>
      <c r="E29" s="182" t="s">
        <v>48</v>
      </c>
      <c r="F29" s="183"/>
      <c r="G29" s="184"/>
      <c r="H29" s="25">
        <v>1.2338248860906069</v>
      </c>
      <c r="I29" s="26">
        <f t="shared" ref="I29:N29" si="4">(I28/$N$28)</f>
        <v>0.61418550366369873</v>
      </c>
      <c r="J29" s="26">
        <f t="shared" si="4"/>
        <v>1.8586156909266082E-2</v>
      </c>
      <c r="K29" s="26">
        <f t="shared" si="4"/>
        <v>0.17967711970625896</v>
      </c>
      <c r="L29" s="26">
        <f t="shared" si="4"/>
        <v>0.120997758868909</v>
      </c>
      <c r="M29" s="26">
        <f>(M28/$N$28)</f>
        <v>6.6553460851866933E-2</v>
      </c>
      <c r="N29" s="27">
        <f t="shared" si="4"/>
        <v>1</v>
      </c>
      <c r="P29" s="28"/>
    </row>
    <row r="30" spans="1:17" ht="15.75" thickTop="1" x14ac:dyDescent="0.25">
      <c r="A30" s="29" t="s">
        <v>49</v>
      </c>
    </row>
    <row r="31" spans="1:17" x14ac:dyDescent="0.25">
      <c r="A31" s="30" t="s">
        <v>50</v>
      </c>
    </row>
    <row r="32" spans="1:17" x14ac:dyDescent="0.25">
      <c r="A32" s="8" t="s">
        <v>51</v>
      </c>
    </row>
    <row r="33" spans="1:14" x14ac:dyDescent="0.25">
      <c r="A33" s="31" t="s">
        <v>52</v>
      </c>
    </row>
    <row r="34" spans="1:14" x14ac:dyDescent="0.25">
      <c r="A34" s="185" t="s">
        <v>53</v>
      </c>
      <c r="B34" s="178"/>
      <c r="C34" s="178"/>
      <c r="D34" s="178"/>
      <c r="E34" s="178"/>
      <c r="F34" s="178"/>
      <c r="G34" s="178"/>
      <c r="H34" s="178"/>
      <c r="I34" s="178"/>
      <c r="J34" s="178"/>
      <c r="K34" s="178"/>
      <c r="L34" s="178"/>
      <c r="M34" s="178"/>
      <c r="N34" s="178"/>
    </row>
    <row r="35" spans="1:14" x14ac:dyDescent="0.25">
      <c r="A35" s="178"/>
      <c r="B35" s="178"/>
      <c r="C35" s="178"/>
      <c r="D35" s="178"/>
      <c r="E35" s="178"/>
      <c r="F35" s="178"/>
      <c r="G35" s="178"/>
      <c r="H35" s="178"/>
      <c r="I35" s="178"/>
      <c r="J35" s="178"/>
      <c r="K35" s="178"/>
      <c r="L35" s="178"/>
      <c r="M35" s="178"/>
      <c r="N35" s="178"/>
    </row>
    <row r="36" spans="1:14" x14ac:dyDescent="0.25">
      <c r="A36" s="178"/>
      <c r="B36" s="178"/>
      <c r="C36" s="178"/>
      <c r="D36" s="178"/>
      <c r="E36" s="178"/>
      <c r="F36" s="178"/>
      <c r="G36" s="178"/>
      <c r="H36" s="178"/>
      <c r="I36" s="178"/>
      <c r="J36" s="178"/>
      <c r="K36" s="178"/>
      <c r="L36" s="178"/>
      <c r="M36" s="178"/>
      <c r="N36" s="178"/>
    </row>
  </sheetData>
  <mergeCells count="3">
    <mergeCell ref="A1:N1"/>
    <mergeCell ref="E29:G29"/>
    <mergeCell ref="A34:N36"/>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No.2028 Transport Statistics Stockport 2018</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7A6A1-F2AE-4E98-95D8-60D640C2B755}">
  <sheetPr>
    <pageSetUpPr fitToPage="1"/>
  </sheetPr>
  <dimension ref="A1:N36"/>
  <sheetViews>
    <sheetView zoomScale="90" zoomScaleNormal="90" zoomScalePageLayoutView="75" workbookViewId="0">
      <selection sqref="A1:J1"/>
    </sheetView>
  </sheetViews>
  <sheetFormatPr defaultRowHeight="15" x14ac:dyDescent="0.25"/>
  <cols>
    <col min="1" max="1" width="7.140625" style="30" customWidth="1"/>
    <col min="2" max="2" width="48.7109375" style="8" customWidth="1"/>
    <col min="3" max="3" width="6.42578125" style="8" customWidth="1"/>
    <col min="4" max="4" width="5.85546875" style="8" customWidth="1"/>
    <col min="5" max="5" width="6.28515625" style="8" customWidth="1"/>
    <col min="6" max="6" width="6.7109375" style="8" customWidth="1"/>
    <col min="7" max="7" width="13.140625" style="8" customWidth="1"/>
    <col min="8" max="8" width="14.7109375" style="8" customWidth="1"/>
    <col min="9" max="9" width="9.42578125" style="8" customWidth="1"/>
    <col min="10" max="10" width="12.42578125" style="8" customWidth="1"/>
    <col min="11" max="11" width="9.42578125" style="8" customWidth="1"/>
    <col min="12" max="12" width="8.28515625" style="8" customWidth="1"/>
    <col min="13" max="13" width="10.5703125" style="8" customWidth="1"/>
    <col min="14" max="14" width="27.7109375" style="8" customWidth="1"/>
    <col min="15" max="16384" width="9.140625" style="8"/>
  </cols>
  <sheetData>
    <row r="1" spans="1:14" ht="15.75" thickTop="1" x14ac:dyDescent="0.25">
      <c r="A1" s="179" t="s">
        <v>54</v>
      </c>
      <c r="B1" s="180"/>
      <c r="C1" s="180"/>
      <c r="D1" s="180"/>
      <c r="E1" s="180"/>
      <c r="F1" s="180"/>
      <c r="G1" s="180"/>
      <c r="H1" s="180"/>
      <c r="I1" s="180"/>
      <c r="J1" s="180"/>
      <c r="K1" s="180"/>
      <c r="L1" s="180"/>
      <c r="M1" s="180"/>
      <c r="N1" s="181"/>
    </row>
    <row r="2" spans="1:14" ht="30" x14ac:dyDescent="0.25">
      <c r="A2" s="9" t="s">
        <v>7</v>
      </c>
      <c r="B2" s="10" t="s">
        <v>8</v>
      </c>
      <c r="C2" s="11" t="s">
        <v>9</v>
      </c>
      <c r="D2" s="11" t="s">
        <v>10</v>
      </c>
      <c r="E2" s="11" t="s">
        <v>11</v>
      </c>
      <c r="F2" s="11" t="s">
        <v>12</v>
      </c>
      <c r="G2" s="12" t="s">
        <v>13</v>
      </c>
      <c r="H2" s="12" t="s">
        <v>14</v>
      </c>
      <c r="I2" s="12" t="s">
        <v>15</v>
      </c>
      <c r="J2" s="12" t="s">
        <v>16</v>
      </c>
      <c r="K2" s="12" t="s">
        <v>17</v>
      </c>
      <c r="L2" s="12" t="s">
        <v>18</v>
      </c>
      <c r="M2" s="12" t="s">
        <v>19</v>
      </c>
      <c r="N2" s="13" t="s">
        <v>20</v>
      </c>
    </row>
    <row r="3" spans="1:14" x14ac:dyDescent="0.25">
      <c r="A3" s="9">
        <v>85701</v>
      </c>
      <c r="B3" s="10" t="s">
        <v>21</v>
      </c>
      <c r="C3" s="14">
        <v>720</v>
      </c>
      <c r="D3" s="14">
        <v>104</v>
      </c>
      <c r="E3" s="14">
        <v>42</v>
      </c>
      <c r="F3" s="14">
        <v>52</v>
      </c>
      <c r="G3" s="14">
        <v>6</v>
      </c>
      <c r="H3" s="15">
        <v>1.3457142857142856</v>
      </c>
      <c r="I3" s="14">
        <v>968.91428571428571</v>
      </c>
      <c r="J3" s="10">
        <v>10</v>
      </c>
      <c r="K3" s="14">
        <v>403</v>
      </c>
      <c r="L3" s="10">
        <v>147</v>
      </c>
      <c r="M3" s="10"/>
      <c r="N3" s="16">
        <f>SUM(I3:M3)</f>
        <v>1528.9142857142856</v>
      </c>
    </row>
    <row r="4" spans="1:14" x14ac:dyDescent="0.25">
      <c r="A4" s="9">
        <v>85702</v>
      </c>
      <c r="B4" s="10" t="s">
        <v>22</v>
      </c>
      <c r="C4" s="14">
        <v>603</v>
      </c>
      <c r="D4" s="14">
        <v>96</v>
      </c>
      <c r="E4" s="14">
        <v>34</v>
      </c>
      <c r="F4" s="14">
        <v>19</v>
      </c>
      <c r="G4" s="14">
        <v>5</v>
      </c>
      <c r="H4" s="15">
        <v>1.4429530201342282</v>
      </c>
      <c r="I4" s="14">
        <v>870.10067114093965</v>
      </c>
      <c r="J4" s="10">
        <v>10</v>
      </c>
      <c r="K4" s="14">
        <v>214</v>
      </c>
      <c r="L4" s="10">
        <v>169</v>
      </c>
      <c r="M4" s="10"/>
      <c r="N4" s="16">
        <f t="shared" ref="N4:N27" si="0">SUM(I4:M4)</f>
        <v>1263.1006711409395</v>
      </c>
    </row>
    <row r="5" spans="1:14" x14ac:dyDescent="0.25">
      <c r="A5" s="9">
        <v>85703</v>
      </c>
      <c r="B5" s="10" t="s">
        <v>23</v>
      </c>
      <c r="C5" s="14">
        <v>823</v>
      </c>
      <c r="D5" s="14">
        <v>74</v>
      </c>
      <c r="E5" s="14">
        <v>30</v>
      </c>
      <c r="F5" s="14">
        <v>39</v>
      </c>
      <c r="G5" s="14">
        <v>4</v>
      </c>
      <c r="H5" s="15">
        <v>1.4876237623762376</v>
      </c>
      <c r="I5" s="14">
        <v>1224.3143564356435</v>
      </c>
      <c r="J5" s="10">
        <v>3</v>
      </c>
      <c r="K5" s="14">
        <v>538</v>
      </c>
      <c r="L5" s="10">
        <v>40</v>
      </c>
      <c r="M5" s="10"/>
      <c r="N5" s="16">
        <f t="shared" si="0"/>
        <v>1805.3143564356435</v>
      </c>
    </row>
    <row r="6" spans="1:14" ht="15.75" customHeight="1" x14ac:dyDescent="0.25">
      <c r="A6" s="9">
        <v>85704</v>
      </c>
      <c r="B6" s="10" t="s">
        <v>24</v>
      </c>
      <c r="C6" s="14">
        <v>271</v>
      </c>
      <c r="D6" s="14">
        <v>25</v>
      </c>
      <c r="E6" s="14">
        <v>10</v>
      </c>
      <c r="F6" s="14">
        <v>10</v>
      </c>
      <c r="G6" s="14">
        <v>2</v>
      </c>
      <c r="H6" s="15">
        <v>1.3940520446096654</v>
      </c>
      <c r="I6" s="14">
        <v>377.7881040892193</v>
      </c>
      <c r="J6" s="10">
        <v>3</v>
      </c>
      <c r="K6" s="14">
        <v>107</v>
      </c>
      <c r="L6" s="10">
        <v>16</v>
      </c>
      <c r="M6" s="10"/>
      <c r="N6" s="16">
        <f t="shared" si="0"/>
        <v>503.7881040892193</v>
      </c>
    </row>
    <row r="7" spans="1:14" x14ac:dyDescent="0.25">
      <c r="A7" s="9">
        <v>85705</v>
      </c>
      <c r="B7" s="10" t="s">
        <v>25</v>
      </c>
      <c r="C7" s="14">
        <v>774</v>
      </c>
      <c r="D7" s="14">
        <v>112</v>
      </c>
      <c r="E7" s="14">
        <v>36</v>
      </c>
      <c r="F7" s="14">
        <v>17</v>
      </c>
      <c r="G7" s="14">
        <v>7</v>
      </c>
      <c r="H7" s="15">
        <v>1.3126684636118597</v>
      </c>
      <c r="I7" s="14">
        <v>1016.0053908355794</v>
      </c>
      <c r="J7" s="10">
        <v>2</v>
      </c>
      <c r="K7" s="14">
        <v>107</v>
      </c>
      <c r="L7" s="10">
        <v>79</v>
      </c>
      <c r="M7" s="10"/>
      <c r="N7" s="16">
        <f t="shared" si="0"/>
        <v>1204.0053908355794</v>
      </c>
    </row>
    <row r="8" spans="1:14" x14ac:dyDescent="0.25">
      <c r="A8" s="9">
        <v>85706</v>
      </c>
      <c r="B8" s="10" t="s">
        <v>26</v>
      </c>
      <c r="C8" s="14">
        <v>494</v>
      </c>
      <c r="D8" s="14">
        <v>87</v>
      </c>
      <c r="E8" s="14">
        <v>15</v>
      </c>
      <c r="F8" s="14">
        <v>4</v>
      </c>
      <c r="G8" s="14">
        <v>2</v>
      </c>
      <c r="H8" s="17">
        <v>1.3858323286641867</v>
      </c>
      <c r="I8" s="14">
        <v>684.6011703601082</v>
      </c>
      <c r="J8" s="10">
        <v>4</v>
      </c>
      <c r="K8" s="14">
        <v>42.65693430656934</v>
      </c>
      <c r="L8" s="10">
        <v>90</v>
      </c>
      <c r="M8" s="10"/>
      <c r="N8" s="16">
        <f t="shared" si="0"/>
        <v>821.25810466667758</v>
      </c>
    </row>
    <row r="9" spans="1:14" x14ac:dyDescent="0.25">
      <c r="A9" s="9">
        <v>85707</v>
      </c>
      <c r="B9" s="10" t="s">
        <v>27</v>
      </c>
      <c r="C9" s="14">
        <v>1052</v>
      </c>
      <c r="D9" s="14">
        <v>134</v>
      </c>
      <c r="E9" s="14">
        <v>98</v>
      </c>
      <c r="F9" s="14">
        <v>56</v>
      </c>
      <c r="G9" s="14">
        <v>8</v>
      </c>
      <c r="H9" s="17">
        <v>1.3858323286641867</v>
      </c>
      <c r="I9" s="14">
        <v>1457.8956097547243</v>
      </c>
      <c r="J9" s="10">
        <v>15</v>
      </c>
      <c r="K9" s="14">
        <v>804</v>
      </c>
      <c r="L9" s="10">
        <v>36</v>
      </c>
      <c r="M9" s="10"/>
      <c r="N9" s="16">
        <f t="shared" si="0"/>
        <v>2312.8956097547243</v>
      </c>
    </row>
    <row r="10" spans="1:14" x14ac:dyDescent="0.25">
      <c r="A10" s="9">
        <v>85708</v>
      </c>
      <c r="B10" s="10" t="s">
        <v>28</v>
      </c>
      <c r="C10" s="14">
        <v>732</v>
      </c>
      <c r="D10" s="14">
        <v>93</v>
      </c>
      <c r="E10" s="14">
        <v>47</v>
      </c>
      <c r="F10" s="14">
        <v>38</v>
      </c>
      <c r="G10" s="14">
        <v>6</v>
      </c>
      <c r="H10" s="15">
        <v>1.3342465753424657</v>
      </c>
      <c r="I10" s="14">
        <v>976.66849315068487</v>
      </c>
      <c r="J10" s="10">
        <v>6</v>
      </c>
      <c r="K10" s="14">
        <v>449</v>
      </c>
      <c r="L10" s="10">
        <v>105</v>
      </c>
      <c r="M10" s="10"/>
      <c r="N10" s="16">
        <f t="shared" si="0"/>
        <v>1536.6684931506848</v>
      </c>
    </row>
    <row r="11" spans="1:14" x14ac:dyDescent="0.25">
      <c r="A11" s="9">
        <v>85709</v>
      </c>
      <c r="B11" s="10" t="s">
        <v>29</v>
      </c>
      <c r="C11" s="14">
        <v>413</v>
      </c>
      <c r="D11" s="14">
        <v>74</v>
      </c>
      <c r="E11" s="14">
        <v>4</v>
      </c>
      <c r="F11" s="14">
        <v>30</v>
      </c>
      <c r="G11" s="14">
        <v>0</v>
      </c>
      <c r="H11" s="17">
        <v>1.3858323286641867</v>
      </c>
      <c r="I11" s="14">
        <v>572.34875173830915</v>
      </c>
      <c r="J11" s="10">
        <v>6</v>
      </c>
      <c r="K11" s="14">
        <v>0</v>
      </c>
      <c r="L11" s="10">
        <v>147</v>
      </c>
      <c r="M11" s="10"/>
      <c r="N11" s="16">
        <f t="shared" si="0"/>
        <v>725.34875173830915</v>
      </c>
    </row>
    <row r="12" spans="1:14" x14ac:dyDescent="0.25">
      <c r="A12" s="9">
        <v>85710</v>
      </c>
      <c r="B12" s="10" t="s">
        <v>30</v>
      </c>
      <c r="C12" s="14">
        <v>457</v>
      </c>
      <c r="D12" s="14">
        <v>74</v>
      </c>
      <c r="E12" s="14">
        <v>61</v>
      </c>
      <c r="F12" s="14">
        <v>4</v>
      </c>
      <c r="G12" s="14">
        <v>4</v>
      </c>
      <c r="H12" s="15">
        <v>1.3644646924829158</v>
      </c>
      <c r="I12" s="14">
        <v>623.5603644646925</v>
      </c>
      <c r="J12" s="10">
        <v>5</v>
      </c>
      <c r="K12" s="14">
        <v>27</v>
      </c>
      <c r="L12" s="10">
        <v>32</v>
      </c>
      <c r="M12" s="10"/>
      <c r="N12" s="16">
        <f t="shared" si="0"/>
        <v>687.5603644646925</v>
      </c>
    </row>
    <row r="13" spans="1:14" x14ac:dyDescent="0.25">
      <c r="A13" s="9">
        <v>85711</v>
      </c>
      <c r="B13" s="10" t="s">
        <v>31</v>
      </c>
      <c r="C13" s="14">
        <v>673</v>
      </c>
      <c r="D13" s="14">
        <v>69</v>
      </c>
      <c r="E13" s="14">
        <v>30</v>
      </c>
      <c r="F13" s="14">
        <v>25</v>
      </c>
      <c r="G13" s="14">
        <v>5</v>
      </c>
      <c r="H13" s="15">
        <v>1.4045454545454545</v>
      </c>
      <c r="I13" s="14">
        <v>945.2590909090909</v>
      </c>
      <c r="J13" s="10">
        <v>3</v>
      </c>
      <c r="K13" s="14">
        <v>262</v>
      </c>
      <c r="L13" s="10">
        <v>0</v>
      </c>
      <c r="M13" s="10"/>
      <c r="N13" s="16">
        <f t="shared" si="0"/>
        <v>1210.2590909090909</v>
      </c>
    </row>
    <row r="14" spans="1:14" x14ac:dyDescent="0.25">
      <c r="A14" s="9">
        <v>85712</v>
      </c>
      <c r="B14" s="10" t="s">
        <v>32</v>
      </c>
      <c r="C14" s="14" t="s">
        <v>33</v>
      </c>
      <c r="D14" s="14" t="s">
        <v>33</v>
      </c>
      <c r="E14" s="14" t="s">
        <v>33</v>
      </c>
      <c r="F14" s="14" t="s">
        <v>33</v>
      </c>
      <c r="G14" s="14" t="s">
        <v>33</v>
      </c>
      <c r="H14" s="15"/>
      <c r="I14" s="14"/>
      <c r="J14" s="10">
        <v>0</v>
      </c>
      <c r="K14" s="14" t="s">
        <v>33</v>
      </c>
      <c r="L14" s="10">
        <v>51</v>
      </c>
      <c r="M14" s="10">
        <v>792</v>
      </c>
      <c r="N14" s="16">
        <f t="shared" si="0"/>
        <v>843</v>
      </c>
    </row>
    <row r="15" spans="1:14" x14ac:dyDescent="0.25">
      <c r="A15" s="9">
        <v>85713</v>
      </c>
      <c r="B15" s="10" t="s">
        <v>34</v>
      </c>
      <c r="C15" s="14" t="s">
        <v>33</v>
      </c>
      <c r="D15" s="14" t="s">
        <v>33</v>
      </c>
      <c r="E15" s="14" t="s">
        <v>33</v>
      </c>
      <c r="F15" s="14" t="s">
        <v>33</v>
      </c>
      <c r="G15" s="14" t="s">
        <v>33</v>
      </c>
      <c r="H15" s="15"/>
      <c r="I15" s="14"/>
      <c r="J15" s="14">
        <v>1</v>
      </c>
      <c r="K15" s="14" t="s">
        <v>33</v>
      </c>
      <c r="L15" s="14">
        <v>15</v>
      </c>
      <c r="M15" s="14"/>
      <c r="N15" s="16">
        <f t="shared" si="0"/>
        <v>16</v>
      </c>
    </row>
    <row r="16" spans="1:14" x14ac:dyDescent="0.25">
      <c r="A16" s="9">
        <v>85714</v>
      </c>
      <c r="B16" s="10" t="s">
        <v>35</v>
      </c>
      <c r="C16" s="14" t="s">
        <v>33</v>
      </c>
      <c r="D16" s="14" t="s">
        <v>33</v>
      </c>
      <c r="E16" s="14" t="s">
        <v>33</v>
      </c>
      <c r="F16" s="14" t="s">
        <v>33</v>
      </c>
      <c r="G16" s="14" t="s">
        <v>33</v>
      </c>
      <c r="H16" s="15"/>
      <c r="I16" s="14"/>
      <c r="J16" s="14">
        <v>4</v>
      </c>
      <c r="K16" s="14" t="s">
        <v>33</v>
      </c>
      <c r="L16" s="14">
        <v>14</v>
      </c>
      <c r="M16" s="14"/>
      <c r="N16" s="16">
        <f t="shared" si="0"/>
        <v>18</v>
      </c>
    </row>
    <row r="17" spans="1:14" x14ac:dyDescent="0.25">
      <c r="A17" s="9">
        <v>85716</v>
      </c>
      <c r="B17" s="10" t="s">
        <v>36</v>
      </c>
      <c r="C17" s="14" t="s">
        <v>33</v>
      </c>
      <c r="D17" s="14" t="s">
        <v>33</v>
      </c>
      <c r="E17" s="14" t="s">
        <v>33</v>
      </c>
      <c r="F17" s="14" t="s">
        <v>33</v>
      </c>
      <c r="G17" s="14" t="s">
        <v>33</v>
      </c>
      <c r="H17" s="15"/>
      <c r="I17" s="14"/>
      <c r="J17" s="14">
        <v>6</v>
      </c>
      <c r="K17" s="14" t="s">
        <v>33</v>
      </c>
      <c r="L17" s="14">
        <v>38</v>
      </c>
      <c r="M17" s="14"/>
      <c r="N17" s="16">
        <f t="shared" si="0"/>
        <v>44</v>
      </c>
    </row>
    <row r="18" spans="1:14" x14ac:dyDescent="0.25">
      <c r="A18" s="9">
        <v>85717</v>
      </c>
      <c r="B18" s="10" t="s">
        <v>37</v>
      </c>
      <c r="C18" s="14">
        <v>225</v>
      </c>
      <c r="D18" s="14">
        <v>24</v>
      </c>
      <c r="E18" s="14">
        <v>0</v>
      </c>
      <c r="F18" s="14">
        <v>0</v>
      </c>
      <c r="G18" s="14">
        <v>0</v>
      </c>
      <c r="H18" s="17">
        <v>1.3858323286641867</v>
      </c>
      <c r="I18" s="14">
        <v>311.81227394944199</v>
      </c>
      <c r="J18" s="14">
        <v>0</v>
      </c>
      <c r="K18" s="14">
        <v>0</v>
      </c>
      <c r="L18" s="14">
        <v>41</v>
      </c>
      <c r="M18" s="14"/>
      <c r="N18" s="16">
        <f t="shared" si="0"/>
        <v>352.81227394944199</v>
      </c>
    </row>
    <row r="19" spans="1:14" x14ac:dyDescent="0.25">
      <c r="A19" s="9">
        <v>85718</v>
      </c>
      <c r="B19" s="10" t="s">
        <v>38</v>
      </c>
      <c r="C19" s="14" t="s">
        <v>33</v>
      </c>
      <c r="D19" s="14" t="s">
        <v>33</v>
      </c>
      <c r="E19" s="14" t="s">
        <v>33</v>
      </c>
      <c r="F19" s="14" t="s">
        <v>33</v>
      </c>
      <c r="G19" s="14" t="s">
        <v>33</v>
      </c>
      <c r="H19" s="15"/>
      <c r="I19" s="14"/>
      <c r="J19" s="14">
        <v>2</v>
      </c>
      <c r="K19" s="14" t="s">
        <v>33</v>
      </c>
      <c r="L19" s="14">
        <v>11</v>
      </c>
      <c r="M19" s="14"/>
      <c r="N19" s="16">
        <f t="shared" si="0"/>
        <v>13</v>
      </c>
    </row>
    <row r="20" spans="1:14" x14ac:dyDescent="0.25">
      <c r="A20" s="9">
        <v>85719</v>
      </c>
      <c r="B20" s="10" t="s">
        <v>39</v>
      </c>
      <c r="C20" s="14" t="s">
        <v>33</v>
      </c>
      <c r="D20" s="14" t="s">
        <v>33</v>
      </c>
      <c r="E20" s="14" t="s">
        <v>33</v>
      </c>
      <c r="F20" s="14" t="s">
        <v>33</v>
      </c>
      <c r="G20" s="18" t="s">
        <v>33</v>
      </c>
      <c r="H20" s="15"/>
      <c r="I20" s="14"/>
      <c r="J20" s="14">
        <v>5</v>
      </c>
      <c r="K20" s="14" t="s">
        <v>33</v>
      </c>
      <c r="L20" s="14">
        <v>19</v>
      </c>
      <c r="M20" s="14"/>
      <c r="N20" s="16">
        <f t="shared" si="0"/>
        <v>24</v>
      </c>
    </row>
    <row r="21" spans="1:14" x14ac:dyDescent="0.25">
      <c r="A21" s="9">
        <v>85720</v>
      </c>
      <c r="B21" s="10" t="s">
        <v>40</v>
      </c>
      <c r="C21" s="14" t="s">
        <v>33</v>
      </c>
      <c r="D21" s="14" t="s">
        <v>33</v>
      </c>
      <c r="E21" s="14" t="s">
        <v>33</v>
      </c>
      <c r="F21" s="14" t="s">
        <v>33</v>
      </c>
      <c r="G21" s="18" t="s">
        <v>33</v>
      </c>
      <c r="H21" s="15"/>
      <c r="I21" s="14"/>
      <c r="J21" s="14">
        <v>0</v>
      </c>
      <c r="K21" s="14" t="s">
        <v>33</v>
      </c>
      <c r="L21" s="14">
        <v>23</v>
      </c>
      <c r="M21" s="14"/>
      <c r="N21" s="16">
        <f t="shared" si="0"/>
        <v>23</v>
      </c>
    </row>
    <row r="22" spans="1:14" x14ac:dyDescent="0.25">
      <c r="A22" s="9">
        <v>85721</v>
      </c>
      <c r="B22" s="10" t="s">
        <v>41</v>
      </c>
      <c r="C22" s="14">
        <v>24</v>
      </c>
      <c r="D22" s="14">
        <v>12</v>
      </c>
      <c r="E22" s="14">
        <v>0</v>
      </c>
      <c r="F22" s="14">
        <v>0</v>
      </c>
      <c r="G22" s="14">
        <v>2</v>
      </c>
      <c r="H22" s="17">
        <v>1.3858323286641867</v>
      </c>
      <c r="I22" s="14">
        <v>33.259975887940485</v>
      </c>
      <c r="J22" s="14">
        <v>2</v>
      </c>
      <c r="K22" s="14" t="s">
        <v>33</v>
      </c>
      <c r="L22" s="14">
        <v>19</v>
      </c>
      <c r="M22" s="14"/>
      <c r="N22" s="16">
        <f t="shared" si="0"/>
        <v>54.259975887940485</v>
      </c>
    </row>
    <row r="23" spans="1:14" x14ac:dyDescent="0.25">
      <c r="A23" s="9">
        <v>85722</v>
      </c>
      <c r="B23" s="10" t="s">
        <v>42</v>
      </c>
      <c r="C23" s="14" t="s">
        <v>33</v>
      </c>
      <c r="D23" s="14" t="s">
        <v>33</v>
      </c>
      <c r="E23" s="14" t="s">
        <v>33</v>
      </c>
      <c r="F23" s="14" t="s">
        <v>33</v>
      </c>
      <c r="G23" s="14" t="s">
        <v>33</v>
      </c>
      <c r="H23" s="15"/>
      <c r="I23" s="14"/>
      <c r="J23" s="10">
        <v>6</v>
      </c>
      <c r="K23" s="14" t="s">
        <v>33</v>
      </c>
      <c r="L23" s="10">
        <v>38</v>
      </c>
      <c r="M23" s="10"/>
      <c r="N23" s="16">
        <f t="shared" si="0"/>
        <v>44</v>
      </c>
    </row>
    <row r="24" spans="1:14" x14ac:dyDescent="0.25">
      <c r="A24" s="9">
        <v>85723</v>
      </c>
      <c r="B24" s="10" t="s">
        <v>43</v>
      </c>
      <c r="C24" s="14">
        <v>4</v>
      </c>
      <c r="D24" s="14">
        <v>1</v>
      </c>
      <c r="E24" s="14">
        <v>1</v>
      </c>
      <c r="F24" s="14">
        <v>14</v>
      </c>
      <c r="G24" s="14">
        <v>0</v>
      </c>
      <c r="H24" s="17">
        <v>1.3858323286641867</v>
      </c>
      <c r="I24" s="14">
        <v>5.5433293146567468</v>
      </c>
      <c r="J24" s="10">
        <v>0</v>
      </c>
      <c r="K24" s="14">
        <v>11</v>
      </c>
      <c r="L24" s="10">
        <v>108</v>
      </c>
      <c r="M24" s="10"/>
      <c r="N24" s="16">
        <f t="shared" si="0"/>
        <v>124.54332931465675</v>
      </c>
    </row>
    <row r="25" spans="1:14" x14ac:dyDescent="0.25">
      <c r="A25" s="9">
        <v>85724</v>
      </c>
      <c r="B25" s="10" t="s">
        <v>44</v>
      </c>
      <c r="C25" s="14">
        <v>130</v>
      </c>
      <c r="D25" s="14">
        <v>19</v>
      </c>
      <c r="E25" s="14">
        <v>1</v>
      </c>
      <c r="F25" s="14">
        <v>13</v>
      </c>
      <c r="G25" s="14">
        <v>0</v>
      </c>
      <c r="H25" s="17">
        <v>1.3858323286641867</v>
      </c>
      <c r="I25" s="14">
        <v>180.15820272634429</v>
      </c>
      <c r="J25" s="10">
        <v>2</v>
      </c>
      <c r="K25" s="14">
        <v>138.63503649635035</v>
      </c>
      <c r="L25" s="10">
        <v>184</v>
      </c>
      <c r="M25" s="10"/>
      <c r="N25" s="16">
        <f t="shared" si="0"/>
        <v>504.79323922269464</v>
      </c>
    </row>
    <row r="26" spans="1:14" x14ac:dyDescent="0.25">
      <c r="A26" s="9">
        <v>85727</v>
      </c>
      <c r="B26" s="10" t="s">
        <v>45</v>
      </c>
      <c r="C26" s="14" t="s">
        <v>33</v>
      </c>
      <c r="D26" s="14" t="s">
        <v>33</v>
      </c>
      <c r="E26" s="14" t="s">
        <v>33</v>
      </c>
      <c r="F26" s="14" t="s">
        <v>33</v>
      </c>
      <c r="G26" s="14" t="s">
        <v>33</v>
      </c>
      <c r="H26" s="15"/>
      <c r="I26" s="14"/>
      <c r="J26" s="10">
        <v>1</v>
      </c>
      <c r="K26" s="14" t="s">
        <v>33</v>
      </c>
      <c r="L26" s="10">
        <v>25</v>
      </c>
      <c r="M26" s="10"/>
      <c r="N26" s="16">
        <f t="shared" si="0"/>
        <v>26</v>
      </c>
    </row>
    <row r="27" spans="1:14" x14ac:dyDescent="0.25">
      <c r="A27" s="9">
        <v>85728</v>
      </c>
      <c r="B27" s="10" t="s">
        <v>46</v>
      </c>
      <c r="C27" s="14" t="s">
        <v>33</v>
      </c>
      <c r="D27" s="14" t="s">
        <v>33</v>
      </c>
      <c r="E27" s="14" t="s">
        <v>33</v>
      </c>
      <c r="F27" s="14" t="s">
        <v>33</v>
      </c>
      <c r="G27" s="14" t="s">
        <v>33</v>
      </c>
      <c r="H27" s="15"/>
      <c r="I27" s="14"/>
      <c r="J27" s="10">
        <v>0</v>
      </c>
      <c r="K27" s="14" t="s">
        <v>33</v>
      </c>
      <c r="L27" s="10">
        <v>7</v>
      </c>
      <c r="M27" s="10"/>
      <c r="N27" s="16">
        <f t="shared" si="0"/>
        <v>7</v>
      </c>
    </row>
    <row r="28" spans="1:14" x14ac:dyDescent="0.25">
      <c r="A28" s="9"/>
      <c r="B28" s="10" t="s">
        <v>47</v>
      </c>
      <c r="C28" s="19">
        <f>SUM(C3:C27)</f>
        <v>7395</v>
      </c>
      <c r="D28" s="19">
        <f>SUM(D3:D27)</f>
        <v>998</v>
      </c>
      <c r="E28" s="19">
        <f>SUM(E3:E27)</f>
        <v>409</v>
      </c>
      <c r="F28" s="19">
        <f>SUM(F3:F27)</f>
        <v>321</v>
      </c>
      <c r="G28" s="19">
        <f>SUM(G3:G27)</f>
        <v>51</v>
      </c>
      <c r="H28" s="19"/>
      <c r="I28" s="19">
        <f t="shared" ref="I28:N28" si="1">SUM(I3:I27)</f>
        <v>10248.23007047166</v>
      </c>
      <c r="J28" s="19">
        <f t="shared" si="1"/>
        <v>96</v>
      </c>
      <c r="K28" s="19">
        <f t="shared" si="1"/>
        <v>3103.2919708029199</v>
      </c>
      <c r="L28" s="19">
        <f t="shared" si="1"/>
        <v>1454</v>
      </c>
      <c r="M28" s="19">
        <f t="shared" si="1"/>
        <v>792</v>
      </c>
      <c r="N28" s="20">
        <f t="shared" si="1"/>
        <v>15693.522041274577</v>
      </c>
    </row>
    <row r="29" spans="1:14" ht="15.75" customHeight="1" thickBot="1" x14ac:dyDescent="0.3">
      <c r="A29" s="22"/>
      <c r="B29" s="23"/>
      <c r="C29" s="24"/>
      <c r="D29" s="24"/>
      <c r="E29" s="182" t="s">
        <v>48</v>
      </c>
      <c r="F29" s="186"/>
      <c r="G29" s="187"/>
      <c r="H29" s="25">
        <v>1.3858323286641867</v>
      </c>
      <c r="I29" s="26">
        <f t="shared" ref="I29:N29" si="2">(I28/$N$28)</f>
        <v>0.65302295071293837</v>
      </c>
      <c r="J29" s="26">
        <f t="shared" si="2"/>
        <v>6.117173681441059E-3</v>
      </c>
      <c r="K29" s="26">
        <f t="shared" si="2"/>
        <v>0.19774349968357266</v>
      </c>
      <c r="L29" s="26">
        <f t="shared" si="2"/>
        <v>9.2649693050159368E-2</v>
      </c>
      <c r="M29" s="26">
        <f t="shared" si="2"/>
        <v>5.0466682871888734E-2</v>
      </c>
      <c r="N29" s="27">
        <f t="shared" si="2"/>
        <v>1</v>
      </c>
    </row>
    <row r="30" spans="1:14" ht="15.75" thickTop="1" x14ac:dyDescent="0.25">
      <c r="A30" s="29" t="s">
        <v>49</v>
      </c>
    </row>
    <row r="31" spans="1:14" x14ac:dyDescent="0.25">
      <c r="A31" s="30" t="s">
        <v>50</v>
      </c>
    </row>
    <row r="32" spans="1:14" x14ac:dyDescent="0.25">
      <c r="A32" s="8" t="s">
        <v>51</v>
      </c>
    </row>
    <row r="33" spans="1:14" x14ac:dyDescent="0.25">
      <c r="A33" s="31" t="s">
        <v>52</v>
      </c>
    </row>
    <row r="34" spans="1:14" x14ac:dyDescent="0.25">
      <c r="A34" s="185" t="s">
        <v>53</v>
      </c>
      <c r="B34" s="178"/>
      <c r="C34" s="178"/>
      <c r="D34" s="178"/>
      <c r="E34" s="178"/>
      <c r="F34" s="178"/>
      <c r="G34" s="178"/>
      <c r="H34" s="178"/>
      <c r="I34" s="178"/>
      <c r="J34" s="178"/>
      <c r="K34" s="178"/>
      <c r="L34" s="178"/>
      <c r="M34" s="178"/>
      <c r="N34" s="178"/>
    </row>
    <row r="35" spans="1:14" x14ac:dyDescent="0.25">
      <c r="A35" s="178"/>
      <c r="B35" s="178"/>
      <c r="C35" s="178"/>
      <c r="D35" s="178"/>
      <c r="E35" s="178"/>
      <c r="F35" s="178"/>
      <c r="G35" s="178"/>
      <c r="H35" s="178"/>
      <c r="I35" s="178"/>
      <c r="J35" s="178"/>
      <c r="K35" s="178"/>
      <c r="L35" s="178"/>
      <c r="M35" s="178"/>
      <c r="N35" s="178"/>
    </row>
    <row r="36" spans="1:14" x14ac:dyDescent="0.25">
      <c r="A36" s="178"/>
      <c r="B36" s="178"/>
      <c r="C36" s="178"/>
      <c r="D36" s="178"/>
      <c r="E36" s="178"/>
      <c r="F36" s="178"/>
      <c r="G36" s="178"/>
      <c r="H36" s="178"/>
      <c r="I36" s="178"/>
      <c r="J36" s="178"/>
      <c r="K36" s="178"/>
      <c r="L36" s="178"/>
      <c r="M36" s="178"/>
      <c r="N36" s="178"/>
    </row>
  </sheetData>
  <mergeCells count="3">
    <mergeCell ref="A1:N1"/>
    <mergeCell ref="E29:G29"/>
    <mergeCell ref="A34:N36"/>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No.2028 Transport Statistics Stockport 2018</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EE9A-C38A-49BF-8BD4-C27D23D2B64E}">
  <sheetPr>
    <pageSetUpPr fitToPage="1"/>
  </sheetPr>
  <dimension ref="A1:P36"/>
  <sheetViews>
    <sheetView view="pageLayout" zoomScale="75" zoomScaleNormal="90" zoomScalePageLayoutView="75" workbookViewId="0">
      <selection sqref="A1:J1"/>
    </sheetView>
  </sheetViews>
  <sheetFormatPr defaultRowHeight="15" x14ac:dyDescent="0.25"/>
  <cols>
    <col min="1" max="1" width="7.140625" style="30" customWidth="1"/>
    <col min="2" max="2" width="48.7109375" style="8" customWidth="1"/>
    <col min="3" max="3" width="6.42578125" style="8" customWidth="1"/>
    <col min="4" max="4" width="5.85546875" style="8" customWidth="1"/>
    <col min="5" max="5" width="6.28515625" style="8" customWidth="1"/>
    <col min="6" max="6" width="6.7109375" style="8" customWidth="1"/>
    <col min="7" max="7" width="13.140625" style="8" customWidth="1"/>
    <col min="8" max="8" width="14.7109375" style="8" customWidth="1"/>
    <col min="9" max="9" width="9.42578125" style="8" customWidth="1"/>
    <col min="10" max="10" width="12.42578125" style="8" customWidth="1"/>
    <col min="11" max="11" width="9.42578125" style="8" customWidth="1"/>
    <col min="12" max="12" width="8.28515625" style="8" customWidth="1"/>
    <col min="13" max="13" width="10.5703125" style="8" customWidth="1"/>
    <col min="14" max="14" width="27.7109375" style="8" customWidth="1"/>
    <col min="15" max="16384" width="9.140625" style="8"/>
  </cols>
  <sheetData>
    <row r="1" spans="1:14" ht="15.75" thickTop="1" x14ac:dyDescent="0.25">
      <c r="A1" s="179" t="s">
        <v>55</v>
      </c>
      <c r="B1" s="180"/>
      <c r="C1" s="180"/>
      <c r="D1" s="180"/>
      <c r="E1" s="180"/>
      <c r="F1" s="180"/>
      <c r="G1" s="180"/>
      <c r="H1" s="180"/>
      <c r="I1" s="180"/>
      <c r="J1" s="180"/>
      <c r="K1" s="180"/>
      <c r="L1" s="180"/>
      <c r="M1" s="180"/>
      <c r="N1" s="181"/>
    </row>
    <row r="2" spans="1:14" ht="30" x14ac:dyDescent="0.25">
      <c r="A2" s="9" t="s">
        <v>7</v>
      </c>
      <c r="B2" s="10" t="s">
        <v>8</v>
      </c>
      <c r="C2" s="11" t="s">
        <v>9</v>
      </c>
      <c r="D2" s="11" t="s">
        <v>10</v>
      </c>
      <c r="E2" s="11" t="s">
        <v>11</v>
      </c>
      <c r="F2" s="11" t="s">
        <v>12</v>
      </c>
      <c r="G2" s="12" t="s">
        <v>13</v>
      </c>
      <c r="H2" s="12" t="s">
        <v>14</v>
      </c>
      <c r="I2" s="12" t="s">
        <v>15</v>
      </c>
      <c r="J2" s="12" t="s">
        <v>16</v>
      </c>
      <c r="K2" s="12" t="s">
        <v>17</v>
      </c>
      <c r="L2" s="12" t="s">
        <v>18</v>
      </c>
      <c r="M2" s="12" t="s">
        <v>19</v>
      </c>
      <c r="N2" s="13" t="s">
        <v>20</v>
      </c>
    </row>
    <row r="3" spans="1:14" x14ac:dyDescent="0.25">
      <c r="A3" s="9">
        <v>85701</v>
      </c>
      <c r="B3" s="10" t="s">
        <v>21</v>
      </c>
      <c r="C3" s="14">
        <v>1392</v>
      </c>
      <c r="D3" s="14">
        <v>103</v>
      </c>
      <c r="E3" s="14">
        <v>10</v>
      </c>
      <c r="F3" s="14">
        <v>47</v>
      </c>
      <c r="G3" s="14">
        <v>11</v>
      </c>
      <c r="H3" s="15">
        <v>1.2550724637681159</v>
      </c>
      <c r="I3" s="14">
        <v>1747.0608695652172</v>
      </c>
      <c r="J3" s="10">
        <v>77</v>
      </c>
      <c r="K3" s="14">
        <v>473.00000000000006</v>
      </c>
      <c r="L3" s="10">
        <v>132</v>
      </c>
      <c r="M3" s="10"/>
      <c r="N3" s="16">
        <f>SUM(I3:M3)</f>
        <v>2429.0608695652172</v>
      </c>
    </row>
    <row r="4" spans="1:14" x14ac:dyDescent="0.25">
      <c r="A4" s="9">
        <v>85702</v>
      </c>
      <c r="B4" s="10" t="s">
        <v>22</v>
      </c>
      <c r="C4" s="14">
        <v>938</v>
      </c>
      <c r="D4" s="14">
        <v>107</v>
      </c>
      <c r="E4" s="14">
        <v>12</v>
      </c>
      <c r="F4" s="14">
        <v>19</v>
      </c>
      <c r="G4" s="14">
        <v>16</v>
      </c>
      <c r="H4" s="15">
        <v>1.4147665580890336</v>
      </c>
      <c r="I4" s="14">
        <v>1327.0510314875135</v>
      </c>
      <c r="J4" s="10">
        <v>32</v>
      </c>
      <c r="K4" s="14">
        <v>171</v>
      </c>
      <c r="L4" s="10">
        <v>111</v>
      </c>
      <c r="M4" s="10"/>
      <c r="N4" s="16">
        <f t="shared" ref="N4:N27" si="0">SUM(I4:M4)</f>
        <v>1641.0510314875135</v>
      </c>
    </row>
    <row r="5" spans="1:14" x14ac:dyDescent="0.25">
      <c r="A5" s="9">
        <v>85703</v>
      </c>
      <c r="B5" s="10" t="s">
        <v>23</v>
      </c>
      <c r="C5" s="14">
        <v>717</v>
      </c>
      <c r="D5" s="14">
        <v>75</v>
      </c>
      <c r="E5" s="14">
        <v>8</v>
      </c>
      <c r="F5" s="14">
        <v>35</v>
      </c>
      <c r="G5" s="14">
        <v>7</v>
      </c>
      <c r="H5" s="15">
        <v>1.4456981664315938</v>
      </c>
      <c r="I5" s="14">
        <v>1036.5655853314527</v>
      </c>
      <c r="J5" s="10">
        <v>7</v>
      </c>
      <c r="K5" s="14">
        <v>369</v>
      </c>
      <c r="L5" s="10">
        <v>21</v>
      </c>
      <c r="M5" s="10"/>
      <c r="N5" s="16">
        <f t="shared" si="0"/>
        <v>1433.5655853314527</v>
      </c>
    </row>
    <row r="6" spans="1:14" ht="15.75" customHeight="1" x14ac:dyDescent="0.25">
      <c r="A6" s="9">
        <v>85704</v>
      </c>
      <c r="B6" s="10" t="s">
        <v>24</v>
      </c>
      <c r="C6" s="14">
        <v>209</v>
      </c>
      <c r="D6" s="14">
        <v>16</v>
      </c>
      <c r="E6" s="14">
        <v>2</v>
      </c>
      <c r="F6" s="14">
        <v>8</v>
      </c>
      <c r="G6" s="14">
        <v>1</v>
      </c>
      <c r="H6" s="15">
        <v>1.5162790697674418</v>
      </c>
      <c r="I6" s="14">
        <v>316.9023255813953</v>
      </c>
      <c r="J6" s="10">
        <v>3</v>
      </c>
      <c r="K6" s="14">
        <v>82</v>
      </c>
      <c r="L6" s="10">
        <v>16</v>
      </c>
      <c r="M6" s="10"/>
      <c r="N6" s="16">
        <f t="shared" si="0"/>
        <v>417.9023255813953</v>
      </c>
    </row>
    <row r="7" spans="1:14" x14ac:dyDescent="0.25">
      <c r="A7" s="9">
        <v>85705</v>
      </c>
      <c r="B7" s="10" t="s">
        <v>25</v>
      </c>
      <c r="C7" s="14">
        <v>692</v>
      </c>
      <c r="D7" s="14">
        <v>84</v>
      </c>
      <c r="E7" s="14">
        <v>17</v>
      </c>
      <c r="F7" s="14">
        <v>20</v>
      </c>
      <c r="G7" s="14">
        <v>2</v>
      </c>
      <c r="H7" s="15">
        <v>1.4283582089552238</v>
      </c>
      <c r="I7" s="14">
        <v>988.42388059701489</v>
      </c>
      <c r="J7" s="10">
        <v>6</v>
      </c>
      <c r="K7" s="14">
        <v>67</v>
      </c>
      <c r="L7" s="10">
        <v>63</v>
      </c>
      <c r="M7" s="10"/>
      <c r="N7" s="16">
        <f t="shared" si="0"/>
        <v>1124.4238805970149</v>
      </c>
    </row>
    <row r="8" spans="1:14" x14ac:dyDescent="0.25">
      <c r="A8" s="9">
        <v>85706</v>
      </c>
      <c r="B8" s="10" t="s">
        <v>26</v>
      </c>
      <c r="C8" s="14">
        <v>482</v>
      </c>
      <c r="D8" s="14">
        <v>73</v>
      </c>
      <c r="E8" s="14">
        <v>2</v>
      </c>
      <c r="F8" s="14">
        <v>1</v>
      </c>
      <c r="G8" s="14">
        <v>4</v>
      </c>
      <c r="H8" s="17">
        <v>1.3630550507368737</v>
      </c>
      <c r="I8" s="14">
        <v>656.99253445517309</v>
      </c>
      <c r="J8" s="10">
        <v>6</v>
      </c>
      <c r="K8" s="14">
        <v>9.3538461538461544</v>
      </c>
      <c r="L8" s="10">
        <v>162</v>
      </c>
      <c r="M8" s="10"/>
      <c r="N8" s="16">
        <f t="shared" si="0"/>
        <v>834.34638060901921</v>
      </c>
    </row>
    <row r="9" spans="1:14" x14ac:dyDescent="0.25">
      <c r="A9" s="9">
        <v>85707</v>
      </c>
      <c r="B9" s="10" t="s">
        <v>27</v>
      </c>
      <c r="C9" s="14">
        <v>1193</v>
      </c>
      <c r="D9" s="14">
        <v>129</v>
      </c>
      <c r="E9" s="14">
        <v>53</v>
      </c>
      <c r="F9" s="14">
        <v>62</v>
      </c>
      <c r="G9" s="14">
        <v>7</v>
      </c>
      <c r="H9" s="17">
        <v>1.3630550507368737</v>
      </c>
      <c r="I9" s="14">
        <v>1626.1246755290904</v>
      </c>
      <c r="J9" s="10">
        <v>22</v>
      </c>
      <c r="K9" s="14">
        <v>740</v>
      </c>
      <c r="L9" s="10">
        <v>74</v>
      </c>
      <c r="M9" s="10"/>
      <c r="N9" s="16">
        <f t="shared" si="0"/>
        <v>2462.1246755290904</v>
      </c>
    </row>
    <row r="10" spans="1:14" x14ac:dyDescent="0.25">
      <c r="A10" s="9">
        <v>85708</v>
      </c>
      <c r="B10" s="10" t="s">
        <v>28</v>
      </c>
      <c r="C10" s="14">
        <v>961</v>
      </c>
      <c r="D10" s="14">
        <v>92</v>
      </c>
      <c r="E10" s="14">
        <v>11</v>
      </c>
      <c r="F10" s="14">
        <v>35</v>
      </c>
      <c r="G10" s="14">
        <v>4</v>
      </c>
      <c r="H10" s="15">
        <v>1.3308668076109937</v>
      </c>
      <c r="I10" s="14">
        <v>1278.963002114165</v>
      </c>
      <c r="J10" s="10">
        <v>13</v>
      </c>
      <c r="K10" s="14">
        <v>312</v>
      </c>
      <c r="L10" s="10">
        <v>77</v>
      </c>
      <c r="M10" s="10"/>
      <c r="N10" s="16">
        <f t="shared" si="0"/>
        <v>1680.963002114165</v>
      </c>
    </row>
    <row r="11" spans="1:14" x14ac:dyDescent="0.25">
      <c r="A11" s="9">
        <v>85709</v>
      </c>
      <c r="B11" s="10" t="s">
        <v>29</v>
      </c>
      <c r="C11" s="14">
        <v>564</v>
      </c>
      <c r="D11" s="14">
        <v>68</v>
      </c>
      <c r="E11" s="14">
        <v>4</v>
      </c>
      <c r="F11" s="14">
        <v>18</v>
      </c>
      <c r="G11" s="14">
        <v>4</v>
      </c>
      <c r="H11" s="17">
        <v>1.3630550507368737</v>
      </c>
      <c r="I11" s="14">
        <v>768.76304861559674</v>
      </c>
      <c r="J11" s="10">
        <v>9</v>
      </c>
      <c r="K11" s="14">
        <v>0</v>
      </c>
      <c r="L11" s="10">
        <v>154</v>
      </c>
      <c r="M11" s="10"/>
      <c r="N11" s="16">
        <f t="shared" si="0"/>
        <v>931.76304861559674</v>
      </c>
    </row>
    <row r="12" spans="1:14" x14ac:dyDescent="0.25">
      <c r="A12" s="9">
        <v>85710</v>
      </c>
      <c r="B12" s="10" t="s">
        <v>30</v>
      </c>
      <c r="C12" s="14">
        <v>449</v>
      </c>
      <c r="D12" s="14">
        <v>60</v>
      </c>
      <c r="E12" s="14">
        <v>34</v>
      </c>
      <c r="F12" s="14">
        <v>6</v>
      </c>
      <c r="G12" s="14">
        <v>6</v>
      </c>
      <c r="H12" s="15">
        <v>1.386046511627907</v>
      </c>
      <c r="I12" s="14">
        <v>622.33488372093029</v>
      </c>
      <c r="J12" s="10">
        <v>18</v>
      </c>
      <c r="K12" s="14">
        <v>49</v>
      </c>
      <c r="L12" s="10">
        <v>69</v>
      </c>
      <c r="M12" s="10"/>
      <c r="N12" s="16">
        <f t="shared" si="0"/>
        <v>758.33488372093029</v>
      </c>
    </row>
    <row r="13" spans="1:14" x14ac:dyDescent="0.25">
      <c r="A13" s="9">
        <v>85711</v>
      </c>
      <c r="B13" s="10" t="s">
        <v>31</v>
      </c>
      <c r="C13" s="14">
        <v>723</v>
      </c>
      <c r="D13" s="14">
        <v>75</v>
      </c>
      <c r="E13" s="14">
        <v>13</v>
      </c>
      <c r="F13" s="14">
        <v>21</v>
      </c>
      <c r="G13" s="14">
        <v>20</v>
      </c>
      <c r="H13" s="15">
        <v>1.3436185133239831</v>
      </c>
      <c r="I13" s="14">
        <v>971.43618513323975</v>
      </c>
      <c r="J13" s="10">
        <v>20</v>
      </c>
      <c r="K13" s="14">
        <v>159</v>
      </c>
      <c r="L13" s="10">
        <v>1</v>
      </c>
      <c r="M13" s="10"/>
      <c r="N13" s="16">
        <f t="shared" si="0"/>
        <v>1151.4361851332396</v>
      </c>
    </row>
    <row r="14" spans="1:14" x14ac:dyDescent="0.25">
      <c r="A14" s="9">
        <v>85712</v>
      </c>
      <c r="B14" s="10" t="s">
        <v>32</v>
      </c>
      <c r="C14" s="14" t="s">
        <v>33</v>
      </c>
      <c r="D14" s="14" t="s">
        <v>33</v>
      </c>
      <c r="E14" s="14" t="s">
        <v>33</v>
      </c>
      <c r="F14" s="14" t="s">
        <v>33</v>
      </c>
      <c r="G14" s="14" t="s">
        <v>33</v>
      </c>
      <c r="H14" s="15"/>
      <c r="I14" s="14"/>
      <c r="J14" s="10">
        <v>2</v>
      </c>
      <c r="K14" s="14" t="s">
        <v>33</v>
      </c>
      <c r="L14" s="10">
        <v>60</v>
      </c>
      <c r="M14" s="10">
        <v>2091</v>
      </c>
      <c r="N14" s="16">
        <f t="shared" si="0"/>
        <v>2153</v>
      </c>
    </row>
    <row r="15" spans="1:14" x14ac:dyDescent="0.25">
      <c r="A15" s="9">
        <v>85713</v>
      </c>
      <c r="B15" s="10" t="s">
        <v>34</v>
      </c>
      <c r="C15" s="14" t="s">
        <v>33</v>
      </c>
      <c r="D15" s="14" t="s">
        <v>33</v>
      </c>
      <c r="E15" s="14" t="s">
        <v>33</v>
      </c>
      <c r="F15" s="14" t="s">
        <v>33</v>
      </c>
      <c r="G15" s="14" t="s">
        <v>33</v>
      </c>
      <c r="H15" s="15"/>
      <c r="I15" s="14"/>
      <c r="J15" s="14">
        <v>2</v>
      </c>
      <c r="K15" s="14" t="s">
        <v>33</v>
      </c>
      <c r="L15" s="14">
        <v>5</v>
      </c>
      <c r="M15" s="14"/>
      <c r="N15" s="16">
        <f t="shared" si="0"/>
        <v>7</v>
      </c>
    </row>
    <row r="16" spans="1:14" x14ac:dyDescent="0.25">
      <c r="A16" s="9">
        <v>85714</v>
      </c>
      <c r="B16" s="10" t="s">
        <v>35</v>
      </c>
      <c r="C16" s="14" t="s">
        <v>33</v>
      </c>
      <c r="D16" s="14" t="s">
        <v>33</v>
      </c>
      <c r="E16" s="14" t="s">
        <v>33</v>
      </c>
      <c r="F16" s="14" t="s">
        <v>33</v>
      </c>
      <c r="G16" s="14" t="s">
        <v>33</v>
      </c>
      <c r="H16" s="15"/>
      <c r="I16" s="14"/>
      <c r="J16" s="14">
        <v>1</v>
      </c>
      <c r="K16" s="14" t="s">
        <v>33</v>
      </c>
      <c r="L16" s="14">
        <v>7</v>
      </c>
      <c r="M16" s="14"/>
      <c r="N16" s="16">
        <f t="shared" si="0"/>
        <v>8</v>
      </c>
    </row>
    <row r="17" spans="1:16" x14ac:dyDescent="0.25">
      <c r="A17" s="9">
        <v>85716</v>
      </c>
      <c r="B17" s="10" t="s">
        <v>36</v>
      </c>
      <c r="C17" s="14" t="s">
        <v>33</v>
      </c>
      <c r="D17" s="14" t="s">
        <v>33</v>
      </c>
      <c r="E17" s="14" t="s">
        <v>33</v>
      </c>
      <c r="F17" s="14" t="s">
        <v>33</v>
      </c>
      <c r="G17" s="14" t="s">
        <v>33</v>
      </c>
      <c r="H17" s="15"/>
      <c r="I17" s="14"/>
      <c r="J17" s="14">
        <v>11</v>
      </c>
      <c r="K17" s="14" t="s">
        <v>33</v>
      </c>
      <c r="L17" s="14">
        <v>17</v>
      </c>
      <c r="M17" s="14"/>
      <c r="N17" s="16">
        <f t="shared" si="0"/>
        <v>28</v>
      </c>
    </row>
    <row r="18" spans="1:16" x14ac:dyDescent="0.25">
      <c r="A18" s="9">
        <v>85717</v>
      </c>
      <c r="B18" s="10" t="s">
        <v>37</v>
      </c>
      <c r="C18" s="14">
        <v>89</v>
      </c>
      <c r="D18" s="14">
        <v>14</v>
      </c>
      <c r="E18" s="14">
        <v>1</v>
      </c>
      <c r="F18" s="14">
        <v>0</v>
      </c>
      <c r="G18" s="14">
        <v>0</v>
      </c>
      <c r="H18" s="17">
        <v>1.3630550507368737</v>
      </c>
      <c r="I18" s="14">
        <v>121.31189951558176</v>
      </c>
      <c r="J18" s="14">
        <v>5</v>
      </c>
      <c r="K18" s="14">
        <v>0</v>
      </c>
      <c r="L18" s="14">
        <v>22</v>
      </c>
      <c r="M18" s="14"/>
      <c r="N18" s="16">
        <f t="shared" si="0"/>
        <v>148.31189951558176</v>
      </c>
    </row>
    <row r="19" spans="1:16" x14ac:dyDescent="0.25">
      <c r="A19" s="9">
        <v>85718</v>
      </c>
      <c r="B19" s="10" t="s">
        <v>38</v>
      </c>
      <c r="C19" s="14" t="s">
        <v>33</v>
      </c>
      <c r="D19" s="14" t="s">
        <v>33</v>
      </c>
      <c r="E19" s="14" t="s">
        <v>33</v>
      </c>
      <c r="F19" s="14" t="s">
        <v>33</v>
      </c>
      <c r="G19" s="14" t="s">
        <v>33</v>
      </c>
      <c r="H19" s="15"/>
      <c r="I19" s="14"/>
      <c r="J19" s="14">
        <v>5</v>
      </c>
      <c r="K19" s="14" t="s">
        <v>33</v>
      </c>
      <c r="L19" s="14">
        <v>16</v>
      </c>
      <c r="M19" s="14"/>
      <c r="N19" s="16">
        <f t="shared" si="0"/>
        <v>21</v>
      </c>
    </row>
    <row r="20" spans="1:16" x14ac:dyDescent="0.25">
      <c r="A20" s="9">
        <v>85719</v>
      </c>
      <c r="B20" s="10" t="s">
        <v>39</v>
      </c>
      <c r="C20" s="14" t="s">
        <v>33</v>
      </c>
      <c r="D20" s="14" t="s">
        <v>33</v>
      </c>
      <c r="E20" s="14" t="s">
        <v>33</v>
      </c>
      <c r="F20" s="14" t="s">
        <v>33</v>
      </c>
      <c r="G20" s="18" t="s">
        <v>33</v>
      </c>
      <c r="H20" s="15"/>
      <c r="I20" s="14"/>
      <c r="J20" s="14">
        <v>2</v>
      </c>
      <c r="K20" s="14" t="s">
        <v>33</v>
      </c>
      <c r="L20" s="14">
        <v>35</v>
      </c>
      <c r="M20" s="14"/>
      <c r="N20" s="16">
        <f t="shared" si="0"/>
        <v>37</v>
      </c>
    </row>
    <row r="21" spans="1:16" x14ac:dyDescent="0.25">
      <c r="A21" s="9">
        <v>85720</v>
      </c>
      <c r="B21" s="10" t="s">
        <v>40</v>
      </c>
      <c r="C21" s="14" t="s">
        <v>33</v>
      </c>
      <c r="D21" s="14" t="s">
        <v>33</v>
      </c>
      <c r="E21" s="14" t="s">
        <v>33</v>
      </c>
      <c r="F21" s="14" t="s">
        <v>33</v>
      </c>
      <c r="G21" s="18" t="s">
        <v>33</v>
      </c>
      <c r="H21" s="15"/>
      <c r="I21" s="14"/>
      <c r="J21" s="14">
        <v>2</v>
      </c>
      <c r="K21" s="14" t="s">
        <v>33</v>
      </c>
      <c r="L21" s="14">
        <v>17</v>
      </c>
      <c r="M21" s="14"/>
      <c r="N21" s="16">
        <f t="shared" si="0"/>
        <v>19</v>
      </c>
    </row>
    <row r="22" spans="1:16" x14ac:dyDescent="0.25">
      <c r="A22" s="9">
        <v>85721</v>
      </c>
      <c r="B22" s="10" t="s">
        <v>41</v>
      </c>
      <c r="C22" s="14">
        <v>42</v>
      </c>
      <c r="D22" s="14">
        <v>7</v>
      </c>
      <c r="E22" s="14">
        <v>0</v>
      </c>
      <c r="F22" s="14">
        <v>0</v>
      </c>
      <c r="G22" s="14">
        <v>1</v>
      </c>
      <c r="H22" s="17">
        <v>1.3630550507368737</v>
      </c>
      <c r="I22" s="14">
        <v>57.248312130948698</v>
      </c>
      <c r="J22" s="14">
        <v>3</v>
      </c>
      <c r="K22" s="14" t="s">
        <v>33</v>
      </c>
      <c r="L22" s="14">
        <v>14</v>
      </c>
      <c r="M22" s="14"/>
      <c r="N22" s="16">
        <f t="shared" si="0"/>
        <v>74.248312130948705</v>
      </c>
    </row>
    <row r="23" spans="1:16" x14ac:dyDescent="0.25">
      <c r="A23" s="9">
        <v>85722</v>
      </c>
      <c r="B23" s="10" t="s">
        <v>42</v>
      </c>
      <c r="C23" s="14" t="s">
        <v>33</v>
      </c>
      <c r="D23" s="14" t="s">
        <v>33</v>
      </c>
      <c r="E23" s="14" t="s">
        <v>33</v>
      </c>
      <c r="F23" s="14" t="s">
        <v>33</v>
      </c>
      <c r="G23" s="14" t="s">
        <v>33</v>
      </c>
      <c r="H23" s="15"/>
      <c r="I23" s="14"/>
      <c r="J23" s="10">
        <v>1</v>
      </c>
      <c r="K23" s="14" t="s">
        <v>33</v>
      </c>
      <c r="L23" s="10">
        <v>25</v>
      </c>
      <c r="M23" s="10"/>
      <c r="N23" s="16">
        <f t="shared" si="0"/>
        <v>26</v>
      </c>
    </row>
    <row r="24" spans="1:16" x14ac:dyDescent="0.25">
      <c r="A24" s="9">
        <v>85723</v>
      </c>
      <c r="B24" s="10" t="s">
        <v>43</v>
      </c>
      <c r="C24" s="14">
        <v>3</v>
      </c>
      <c r="D24" s="14">
        <v>0</v>
      </c>
      <c r="E24" s="14">
        <v>0</v>
      </c>
      <c r="F24" s="14">
        <v>7</v>
      </c>
      <c r="G24" s="14">
        <v>0</v>
      </c>
      <c r="H24" s="17">
        <v>1.3630550507368737</v>
      </c>
      <c r="I24" s="14">
        <v>4.0891651522106214</v>
      </c>
      <c r="J24" s="10">
        <v>14</v>
      </c>
      <c r="K24" s="14">
        <v>10</v>
      </c>
      <c r="L24" s="10">
        <v>176</v>
      </c>
      <c r="M24" s="10"/>
      <c r="N24" s="16">
        <f t="shared" si="0"/>
        <v>204.08916515221063</v>
      </c>
    </row>
    <row r="25" spans="1:16" x14ac:dyDescent="0.25">
      <c r="A25" s="9">
        <v>85724</v>
      </c>
      <c r="B25" s="10" t="s">
        <v>44</v>
      </c>
      <c r="C25" s="14">
        <v>150</v>
      </c>
      <c r="D25" s="14">
        <v>17</v>
      </c>
      <c r="E25" s="14">
        <v>0</v>
      </c>
      <c r="F25" s="14">
        <v>11</v>
      </c>
      <c r="G25" s="14">
        <v>0</v>
      </c>
      <c r="H25" s="17">
        <v>1.3630550507368737</v>
      </c>
      <c r="I25" s="14">
        <v>204.45825761053106</v>
      </c>
      <c r="J25" s="10">
        <v>6</v>
      </c>
      <c r="K25" s="14">
        <v>102.8923076923077</v>
      </c>
      <c r="L25" s="10">
        <v>109</v>
      </c>
      <c r="M25" s="10"/>
      <c r="N25" s="16">
        <f t="shared" si="0"/>
        <v>422.35056530283873</v>
      </c>
    </row>
    <row r="26" spans="1:16" x14ac:dyDescent="0.25">
      <c r="A26" s="9">
        <v>85727</v>
      </c>
      <c r="B26" s="10" t="s">
        <v>45</v>
      </c>
      <c r="C26" s="14" t="s">
        <v>33</v>
      </c>
      <c r="D26" s="14" t="s">
        <v>33</v>
      </c>
      <c r="E26" s="14" t="s">
        <v>33</v>
      </c>
      <c r="F26" s="14" t="s">
        <v>33</v>
      </c>
      <c r="G26" s="14" t="s">
        <v>33</v>
      </c>
      <c r="H26" s="15"/>
      <c r="I26" s="14"/>
      <c r="J26" s="10">
        <v>0</v>
      </c>
      <c r="K26" s="14" t="s">
        <v>33</v>
      </c>
      <c r="L26" s="10">
        <v>16</v>
      </c>
      <c r="M26" s="10"/>
      <c r="N26" s="16">
        <f t="shared" si="0"/>
        <v>16</v>
      </c>
    </row>
    <row r="27" spans="1:16" x14ac:dyDescent="0.25">
      <c r="A27" s="9">
        <v>85728</v>
      </c>
      <c r="B27" s="10" t="s">
        <v>46</v>
      </c>
      <c r="C27" s="14" t="s">
        <v>33</v>
      </c>
      <c r="D27" s="14" t="s">
        <v>33</v>
      </c>
      <c r="E27" s="14" t="s">
        <v>33</v>
      </c>
      <c r="F27" s="14" t="s">
        <v>33</v>
      </c>
      <c r="G27" s="14" t="s">
        <v>33</v>
      </c>
      <c r="H27" s="15"/>
      <c r="I27" s="14"/>
      <c r="J27" s="10">
        <v>0</v>
      </c>
      <c r="K27" s="14" t="s">
        <v>33</v>
      </c>
      <c r="L27" s="10">
        <v>18</v>
      </c>
      <c r="M27" s="10"/>
      <c r="N27" s="16">
        <f t="shared" si="0"/>
        <v>18</v>
      </c>
    </row>
    <row r="28" spans="1:16" x14ac:dyDescent="0.25">
      <c r="A28" s="9"/>
      <c r="B28" s="10" t="s">
        <v>47</v>
      </c>
      <c r="C28" s="19">
        <f>SUM(C3:C27)</f>
        <v>8604</v>
      </c>
      <c r="D28" s="19">
        <f>SUM(D3:D27)</f>
        <v>920</v>
      </c>
      <c r="E28" s="19">
        <f>SUM(E3:E27)</f>
        <v>167</v>
      </c>
      <c r="F28" s="19">
        <f>SUM(F3:F27)</f>
        <v>290</v>
      </c>
      <c r="G28" s="19">
        <f>SUM(G3:G27)</f>
        <v>83</v>
      </c>
      <c r="H28" s="19"/>
      <c r="I28" s="19">
        <f t="shared" ref="I28:N28" si="1">SUM(I3:I27)</f>
        <v>11727.72565654006</v>
      </c>
      <c r="J28" s="19">
        <f t="shared" si="1"/>
        <v>267</v>
      </c>
      <c r="K28" s="19">
        <f t="shared" si="1"/>
        <v>2544.2461538461544</v>
      </c>
      <c r="L28" s="19">
        <f t="shared" si="1"/>
        <v>1417</v>
      </c>
      <c r="M28" s="19">
        <f t="shared" si="1"/>
        <v>2091</v>
      </c>
      <c r="N28" s="20">
        <f t="shared" si="1"/>
        <v>18046.971810386218</v>
      </c>
    </row>
    <row r="29" spans="1:16" ht="15.75" customHeight="1" thickBot="1" x14ac:dyDescent="0.3">
      <c r="A29" s="22"/>
      <c r="B29" s="23"/>
      <c r="C29" s="24"/>
      <c r="D29" s="24"/>
      <c r="E29" s="182" t="s">
        <v>48</v>
      </c>
      <c r="F29" s="186"/>
      <c r="G29" s="187"/>
      <c r="H29" s="25">
        <f>I28/C28</f>
        <v>1.3630550507368735</v>
      </c>
      <c r="I29" s="26">
        <f t="shared" ref="I29:N29" si="2">(I28/$N$28)</f>
        <v>0.64984451573147761</v>
      </c>
      <c r="J29" s="26">
        <f t="shared" si="2"/>
        <v>1.4794725830199322E-2</v>
      </c>
      <c r="K29" s="26">
        <f t="shared" si="2"/>
        <v>0.14097911719360667</v>
      </c>
      <c r="L29" s="26">
        <f t="shared" si="2"/>
        <v>7.8517327720570934E-2</v>
      </c>
      <c r="M29" s="26">
        <f t="shared" si="2"/>
        <v>0.11586431352414525</v>
      </c>
      <c r="N29" s="27">
        <f t="shared" si="2"/>
        <v>1</v>
      </c>
      <c r="P29" s="28"/>
    </row>
    <row r="30" spans="1:16" ht="15.75" thickTop="1" x14ac:dyDescent="0.25">
      <c r="A30" s="29" t="s">
        <v>49</v>
      </c>
    </row>
    <row r="31" spans="1:16" x14ac:dyDescent="0.25">
      <c r="A31" s="30" t="s">
        <v>50</v>
      </c>
    </row>
    <row r="32" spans="1:16" x14ac:dyDescent="0.25">
      <c r="A32" s="8" t="s">
        <v>51</v>
      </c>
    </row>
    <row r="33" spans="1:14" x14ac:dyDescent="0.25">
      <c r="A33" s="31" t="s">
        <v>52</v>
      </c>
    </row>
    <row r="34" spans="1:14" x14ac:dyDescent="0.25">
      <c r="A34" s="185" t="s">
        <v>53</v>
      </c>
      <c r="B34" s="178"/>
      <c r="C34" s="178"/>
      <c r="D34" s="178"/>
      <c r="E34" s="178"/>
      <c r="F34" s="178"/>
      <c r="G34" s="178"/>
      <c r="H34" s="178"/>
      <c r="I34" s="178"/>
      <c r="J34" s="178"/>
      <c r="K34" s="178"/>
      <c r="L34" s="178"/>
      <c r="M34" s="178"/>
      <c r="N34" s="178"/>
    </row>
    <row r="35" spans="1:14" x14ac:dyDescent="0.25">
      <c r="A35" s="178"/>
      <c r="B35" s="178"/>
      <c r="C35" s="178"/>
      <c r="D35" s="178"/>
      <c r="E35" s="178"/>
      <c r="F35" s="178"/>
      <c r="G35" s="178"/>
      <c r="H35" s="178"/>
      <c r="I35" s="178"/>
      <c r="J35" s="178"/>
      <c r="K35" s="178"/>
      <c r="L35" s="178"/>
      <c r="M35" s="178"/>
      <c r="N35" s="178"/>
    </row>
    <row r="36" spans="1:14" x14ac:dyDescent="0.25">
      <c r="A36" s="178"/>
      <c r="B36" s="178"/>
      <c r="C36" s="178"/>
      <c r="D36" s="178"/>
      <c r="E36" s="178"/>
      <c r="F36" s="178"/>
      <c r="G36" s="178"/>
      <c r="H36" s="178"/>
      <c r="I36" s="178"/>
      <c r="J36" s="178"/>
      <c r="K36" s="178"/>
      <c r="L36" s="178"/>
      <c r="M36" s="178"/>
      <c r="N36" s="178"/>
    </row>
  </sheetData>
  <mergeCells count="3">
    <mergeCell ref="A1:N1"/>
    <mergeCell ref="E29:G29"/>
    <mergeCell ref="A34:N36"/>
  </mergeCells>
  <pageMargins left="0.70866141732283472" right="0.70866141732283472" top="0.74803149606299213" bottom="0.74803149606299213" header="0.31496062992125984" footer="0.31496062992125984"/>
  <pageSetup paperSize="9" scale="71" orientation="landscape" r:id="rId1"/>
  <headerFooter>
    <oddHeader>&amp;C&amp;"Calibri,Regular"&amp;13SRAD Report No.2028 Transport Statistics Stockport 2018</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12AA3-A649-4621-8D3A-3269FFC1686C}">
  <sheetPr>
    <pageSetUpPr fitToPage="1"/>
  </sheetPr>
  <dimension ref="A1:V67"/>
  <sheetViews>
    <sheetView zoomScale="75" zoomScaleNormal="75" zoomScalePageLayoutView="78" workbookViewId="0">
      <selection sqref="A1:J1"/>
    </sheetView>
  </sheetViews>
  <sheetFormatPr defaultColWidth="2.5703125" defaultRowHeight="15" x14ac:dyDescent="0.25"/>
  <cols>
    <col min="1" max="1" width="13" style="33" customWidth="1"/>
    <col min="2" max="2" width="12.42578125" style="33" customWidth="1"/>
    <col min="3" max="9" width="7.5703125" style="33" customWidth="1"/>
    <col min="10" max="10" width="12.140625" style="33" bestFit="1" customWidth="1"/>
    <col min="11" max="11" width="11.7109375" style="33" customWidth="1"/>
    <col min="12" max="18" width="7.5703125" style="33" customWidth="1"/>
    <col min="19" max="20" width="2.5703125" style="33"/>
    <col min="21" max="21" width="9.85546875" style="34" customWidth="1"/>
    <col min="22" max="22" width="12" style="35" bestFit="1" customWidth="1"/>
    <col min="23" max="16384" width="2.5703125" style="33"/>
  </cols>
  <sheetData>
    <row r="1" spans="1:22" ht="15.75" x14ac:dyDescent="0.25">
      <c r="A1" s="32" t="s">
        <v>56</v>
      </c>
    </row>
    <row r="2" spans="1:22" x14ac:dyDescent="0.25">
      <c r="A2" s="33" t="s">
        <v>57</v>
      </c>
      <c r="U2" s="34">
        <v>1997</v>
      </c>
      <c r="V2" s="35">
        <v>16802</v>
      </c>
    </row>
    <row r="3" spans="1:22" ht="15.75" thickBot="1" x14ac:dyDescent="0.3">
      <c r="U3" s="34">
        <v>1998</v>
      </c>
    </row>
    <row r="4" spans="1:22" ht="21.75" customHeight="1" thickTop="1" x14ac:dyDescent="0.25">
      <c r="A4" s="188" t="s">
        <v>58</v>
      </c>
      <c r="B4" s="189"/>
      <c r="C4" s="189"/>
      <c r="D4" s="189"/>
      <c r="E4" s="189"/>
      <c r="F4" s="189"/>
      <c r="G4" s="189"/>
      <c r="H4" s="189"/>
      <c r="I4" s="189"/>
      <c r="J4" s="189"/>
      <c r="K4" s="189"/>
      <c r="L4" s="189"/>
      <c r="M4" s="189"/>
      <c r="N4" s="189"/>
      <c r="O4" s="189"/>
      <c r="P4" s="189"/>
      <c r="Q4" s="189"/>
      <c r="R4" s="190"/>
      <c r="U4" s="34">
        <v>1999</v>
      </c>
    </row>
    <row r="5" spans="1:22" x14ac:dyDescent="0.25">
      <c r="A5" s="36" t="s">
        <v>59</v>
      </c>
      <c r="B5" s="37" t="s">
        <v>60</v>
      </c>
      <c r="C5" s="38" t="s">
        <v>9</v>
      </c>
      <c r="D5" s="38" t="s">
        <v>61</v>
      </c>
      <c r="E5" s="38" t="s">
        <v>62</v>
      </c>
      <c r="F5" s="38" t="s">
        <v>12</v>
      </c>
      <c r="G5" s="38" t="s">
        <v>63</v>
      </c>
      <c r="H5" s="38" t="s">
        <v>64</v>
      </c>
      <c r="I5" s="38" t="s">
        <v>65</v>
      </c>
      <c r="J5" s="37" t="s">
        <v>59</v>
      </c>
      <c r="K5" s="37" t="s">
        <v>60</v>
      </c>
      <c r="L5" s="38" t="s">
        <v>9</v>
      </c>
      <c r="M5" s="38" t="s">
        <v>61</v>
      </c>
      <c r="N5" s="38" t="s">
        <v>62</v>
      </c>
      <c r="O5" s="38" t="s">
        <v>12</v>
      </c>
      <c r="P5" s="38" t="s">
        <v>63</v>
      </c>
      <c r="Q5" s="38" t="s">
        <v>64</v>
      </c>
      <c r="R5" s="39" t="s">
        <v>65</v>
      </c>
      <c r="U5" s="34">
        <v>2000</v>
      </c>
      <c r="V5" s="35">
        <v>17548</v>
      </c>
    </row>
    <row r="6" spans="1:22" x14ac:dyDescent="0.25">
      <c r="A6" s="191" t="s">
        <v>66</v>
      </c>
      <c r="B6" s="40">
        <v>1997</v>
      </c>
      <c r="C6" s="41">
        <v>14068</v>
      </c>
      <c r="D6" s="41">
        <v>1342</v>
      </c>
      <c r="E6" s="41">
        <v>717</v>
      </c>
      <c r="F6" s="41">
        <v>399</v>
      </c>
      <c r="G6" s="41">
        <v>95</v>
      </c>
      <c r="H6" s="41">
        <v>181</v>
      </c>
      <c r="I6" s="41">
        <f>SUM(C6:H6)</f>
        <v>16802</v>
      </c>
      <c r="J6" s="192" t="s">
        <v>67</v>
      </c>
      <c r="K6" s="40">
        <v>1997</v>
      </c>
      <c r="L6" s="41">
        <v>9091</v>
      </c>
      <c r="M6" s="41">
        <v>1308</v>
      </c>
      <c r="N6" s="41">
        <v>826</v>
      </c>
      <c r="O6" s="41">
        <v>406</v>
      </c>
      <c r="P6" s="41">
        <v>50</v>
      </c>
      <c r="Q6" s="41">
        <v>55</v>
      </c>
      <c r="R6" s="42">
        <f t="shared" ref="R6:R20" si="0">SUM(L6:Q6)</f>
        <v>11736</v>
      </c>
      <c r="U6" s="34">
        <v>2001</v>
      </c>
    </row>
    <row r="7" spans="1:22" ht="18.75" customHeight="1" x14ac:dyDescent="0.25">
      <c r="A7" s="191"/>
      <c r="B7" s="40">
        <v>2000</v>
      </c>
      <c r="C7" s="41">
        <v>14681</v>
      </c>
      <c r="D7" s="41">
        <v>1758</v>
      </c>
      <c r="E7" s="41">
        <v>430</v>
      </c>
      <c r="F7" s="41">
        <v>408</v>
      </c>
      <c r="G7" s="41">
        <v>111</v>
      </c>
      <c r="H7" s="41">
        <v>160</v>
      </c>
      <c r="I7" s="41">
        <f t="shared" ref="I7:I23" si="1">SUM(C7:H7)</f>
        <v>17548</v>
      </c>
      <c r="J7" s="192"/>
      <c r="K7" s="40">
        <v>2000</v>
      </c>
      <c r="L7" s="41">
        <v>9837</v>
      </c>
      <c r="M7" s="41">
        <v>1717</v>
      </c>
      <c r="N7" s="41">
        <v>607</v>
      </c>
      <c r="O7" s="41">
        <v>408</v>
      </c>
      <c r="P7" s="41">
        <v>43</v>
      </c>
      <c r="Q7" s="41">
        <v>44</v>
      </c>
      <c r="R7" s="42">
        <f t="shared" si="0"/>
        <v>12656</v>
      </c>
      <c r="U7" s="34">
        <v>2002</v>
      </c>
    </row>
    <row r="8" spans="1:22" ht="16.5" customHeight="1" x14ac:dyDescent="0.25">
      <c r="A8" s="191"/>
      <c r="B8" s="40">
        <v>2003</v>
      </c>
      <c r="C8" s="41">
        <v>14234</v>
      </c>
      <c r="D8" s="41">
        <v>1612</v>
      </c>
      <c r="E8" s="41">
        <v>447</v>
      </c>
      <c r="F8" s="41">
        <v>399</v>
      </c>
      <c r="G8" s="41">
        <v>100</v>
      </c>
      <c r="H8" s="41">
        <v>136</v>
      </c>
      <c r="I8" s="41">
        <f t="shared" si="1"/>
        <v>16928</v>
      </c>
      <c r="J8" s="192"/>
      <c r="K8" s="40">
        <v>2003</v>
      </c>
      <c r="L8" s="41">
        <v>9187</v>
      </c>
      <c r="M8" s="41">
        <v>1453</v>
      </c>
      <c r="N8" s="41">
        <v>546</v>
      </c>
      <c r="O8" s="41">
        <v>372</v>
      </c>
      <c r="P8" s="41">
        <v>50</v>
      </c>
      <c r="Q8" s="41">
        <v>38</v>
      </c>
      <c r="R8" s="42">
        <f t="shared" si="0"/>
        <v>11646</v>
      </c>
      <c r="U8" s="34">
        <v>2003</v>
      </c>
      <c r="V8" s="35">
        <v>16928</v>
      </c>
    </row>
    <row r="9" spans="1:22" ht="15.75" customHeight="1" x14ac:dyDescent="0.25">
      <c r="A9" s="191"/>
      <c r="B9" s="40">
        <v>2004</v>
      </c>
      <c r="C9" s="41">
        <v>13802</v>
      </c>
      <c r="D9" s="41">
        <v>1620</v>
      </c>
      <c r="E9" s="41">
        <v>452</v>
      </c>
      <c r="F9" s="41">
        <v>385</v>
      </c>
      <c r="G9" s="41">
        <v>118</v>
      </c>
      <c r="H9" s="41">
        <v>133</v>
      </c>
      <c r="I9" s="41">
        <f t="shared" si="1"/>
        <v>16510</v>
      </c>
      <c r="J9" s="192"/>
      <c r="K9" s="40">
        <v>2004</v>
      </c>
      <c r="L9" s="41">
        <v>9444</v>
      </c>
      <c r="M9" s="41">
        <v>1609</v>
      </c>
      <c r="N9" s="41">
        <v>656</v>
      </c>
      <c r="O9" s="41">
        <v>351</v>
      </c>
      <c r="P9" s="41">
        <v>47</v>
      </c>
      <c r="Q9" s="41">
        <v>41</v>
      </c>
      <c r="R9" s="42">
        <f t="shared" si="0"/>
        <v>12148</v>
      </c>
      <c r="U9" s="34">
        <v>2004</v>
      </c>
      <c r="V9" s="35">
        <v>16510</v>
      </c>
    </row>
    <row r="10" spans="1:22" ht="14.25" customHeight="1" x14ac:dyDescent="0.25">
      <c r="A10" s="191"/>
      <c r="B10" s="40">
        <v>2005</v>
      </c>
      <c r="C10" s="41">
        <v>12915</v>
      </c>
      <c r="D10" s="41">
        <v>1540</v>
      </c>
      <c r="E10" s="41">
        <v>409</v>
      </c>
      <c r="F10" s="41">
        <v>381</v>
      </c>
      <c r="G10" s="41">
        <v>131</v>
      </c>
      <c r="H10" s="41">
        <v>198</v>
      </c>
      <c r="I10" s="41">
        <f t="shared" si="1"/>
        <v>15574</v>
      </c>
      <c r="J10" s="192"/>
      <c r="K10" s="40">
        <v>2005</v>
      </c>
      <c r="L10" s="43">
        <v>8996</v>
      </c>
      <c r="M10" s="43">
        <v>1490</v>
      </c>
      <c r="N10" s="43">
        <v>503</v>
      </c>
      <c r="O10" s="43">
        <v>392</v>
      </c>
      <c r="P10" s="43">
        <v>72</v>
      </c>
      <c r="Q10" s="43">
        <v>77</v>
      </c>
      <c r="R10" s="42">
        <f t="shared" si="0"/>
        <v>11530</v>
      </c>
      <c r="U10" s="34">
        <v>2005</v>
      </c>
      <c r="V10" s="35">
        <v>15574</v>
      </c>
    </row>
    <row r="11" spans="1:22" ht="15" customHeight="1" x14ac:dyDescent="0.25">
      <c r="A11" s="191"/>
      <c r="B11" s="40">
        <v>2006</v>
      </c>
      <c r="C11" s="41">
        <v>12931</v>
      </c>
      <c r="D11" s="41">
        <v>1573</v>
      </c>
      <c r="E11" s="41">
        <v>398</v>
      </c>
      <c r="F11" s="41">
        <v>437</v>
      </c>
      <c r="G11" s="41">
        <v>98</v>
      </c>
      <c r="H11" s="41">
        <v>157</v>
      </c>
      <c r="I11" s="41">
        <f t="shared" si="1"/>
        <v>15594</v>
      </c>
      <c r="J11" s="192"/>
      <c r="K11" s="40">
        <v>2006</v>
      </c>
      <c r="L11" s="43">
        <v>9103</v>
      </c>
      <c r="M11" s="43">
        <v>1562</v>
      </c>
      <c r="N11" s="43">
        <v>502</v>
      </c>
      <c r="O11" s="43">
        <v>427</v>
      </c>
      <c r="P11" s="43">
        <v>38</v>
      </c>
      <c r="Q11" s="43">
        <v>45</v>
      </c>
      <c r="R11" s="42">
        <f t="shared" si="0"/>
        <v>11677</v>
      </c>
      <c r="U11" s="34">
        <v>2006</v>
      </c>
      <c r="V11" s="35">
        <v>15594</v>
      </c>
    </row>
    <row r="12" spans="1:22" x14ac:dyDescent="0.25">
      <c r="A12" s="191"/>
      <c r="B12" s="40">
        <v>2007</v>
      </c>
      <c r="C12" s="41">
        <v>12852</v>
      </c>
      <c r="D12" s="41">
        <v>1581</v>
      </c>
      <c r="E12" s="41">
        <v>385</v>
      </c>
      <c r="F12" s="41">
        <v>343</v>
      </c>
      <c r="G12" s="41">
        <v>132</v>
      </c>
      <c r="H12" s="41">
        <v>228</v>
      </c>
      <c r="I12" s="41">
        <f t="shared" si="1"/>
        <v>15521</v>
      </c>
      <c r="J12" s="192"/>
      <c r="K12" s="40">
        <v>2007</v>
      </c>
      <c r="L12" s="43">
        <v>9097</v>
      </c>
      <c r="M12" s="43">
        <v>1564</v>
      </c>
      <c r="N12" s="43">
        <v>435</v>
      </c>
      <c r="O12" s="43">
        <v>353</v>
      </c>
      <c r="P12" s="43">
        <v>72</v>
      </c>
      <c r="Q12" s="43">
        <v>82</v>
      </c>
      <c r="R12" s="42">
        <f t="shared" si="0"/>
        <v>11603</v>
      </c>
      <c r="U12" s="34">
        <v>2007</v>
      </c>
      <c r="V12" s="35">
        <v>15521</v>
      </c>
    </row>
    <row r="13" spans="1:22" x14ac:dyDescent="0.25">
      <c r="A13" s="191"/>
      <c r="B13" s="40">
        <v>2008</v>
      </c>
      <c r="C13" s="43">
        <v>12898</v>
      </c>
      <c r="D13" s="43">
        <v>1655</v>
      </c>
      <c r="E13" s="43">
        <v>528</v>
      </c>
      <c r="F13" s="43">
        <v>384</v>
      </c>
      <c r="G13" s="43">
        <v>111</v>
      </c>
      <c r="H13" s="43">
        <v>245</v>
      </c>
      <c r="I13" s="43">
        <f t="shared" si="1"/>
        <v>15821</v>
      </c>
      <c r="J13" s="192"/>
      <c r="K13" s="40">
        <v>2008</v>
      </c>
      <c r="L13" s="43">
        <v>8709</v>
      </c>
      <c r="M13" s="43">
        <v>1503</v>
      </c>
      <c r="N13" s="43">
        <v>591</v>
      </c>
      <c r="O13" s="43">
        <v>384</v>
      </c>
      <c r="P13" s="43">
        <v>71</v>
      </c>
      <c r="Q13" s="43">
        <v>83</v>
      </c>
      <c r="R13" s="42">
        <f t="shared" si="0"/>
        <v>11341</v>
      </c>
      <c r="U13" s="34">
        <v>2008</v>
      </c>
      <c r="V13" s="35">
        <v>15821</v>
      </c>
    </row>
    <row r="14" spans="1:22" x14ac:dyDescent="0.25">
      <c r="A14" s="191"/>
      <c r="B14" s="40">
        <v>2009</v>
      </c>
      <c r="C14" s="41">
        <v>11603</v>
      </c>
      <c r="D14" s="41">
        <v>1408</v>
      </c>
      <c r="E14" s="41">
        <v>415</v>
      </c>
      <c r="F14" s="41">
        <v>450</v>
      </c>
      <c r="G14" s="41">
        <v>131</v>
      </c>
      <c r="H14" s="41">
        <v>251</v>
      </c>
      <c r="I14" s="43">
        <f t="shared" si="1"/>
        <v>14258</v>
      </c>
      <c r="J14" s="192"/>
      <c r="K14" s="40">
        <v>2009</v>
      </c>
      <c r="L14" s="43">
        <v>8377</v>
      </c>
      <c r="M14" s="43">
        <v>1379</v>
      </c>
      <c r="N14" s="43">
        <v>486</v>
      </c>
      <c r="O14" s="43">
        <v>367</v>
      </c>
      <c r="P14" s="43">
        <v>44</v>
      </c>
      <c r="Q14" s="43">
        <v>70</v>
      </c>
      <c r="R14" s="42">
        <f t="shared" si="0"/>
        <v>10723</v>
      </c>
      <c r="U14" s="34">
        <v>2009</v>
      </c>
      <c r="V14" s="35">
        <v>14258</v>
      </c>
    </row>
    <row r="15" spans="1:22" x14ac:dyDescent="0.25">
      <c r="A15" s="191"/>
      <c r="B15" s="40">
        <v>2010</v>
      </c>
      <c r="C15" s="41">
        <v>11498</v>
      </c>
      <c r="D15" s="41">
        <v>1305</v>
      </c>
      <c r="E15" s="41">
        <v>289</v>
      </c>
      <c r="F15" s="41">
        <v>352</v>
      </c>
      <c r="G15" s="41">
        <v>99</v>
      </c>
      <c r="H15" s="41">
        <v>269</v>
      </c>
      <c r="I15" s="43">
        <f t="shared" si="1"/>
        <v>13812</v>
      </c>
      <c r="J15" s="192"/>
      <c r="K15" s="40">
        <v>2010</v>
      </c>
      <c r="L15" s="44">
        <v>8292</v>
      </c>
      <c r="M15" s="44">
        <v>1399</v>
      </c>
      <c r="N15" s="44">
        <v>362</v>
      </c>
      <c r="O15" s="44">
        <v>348</v>
      </c>
      <c r="P15" s="44">
        <v>56</v>
      </c>
      <c r="Q15" s="44">
        <v>71</v>
      </c>
      <c r="R15" s="45">
        <f t="shared" si="0"/>
        <v>10528</v>
      </c>
      <c r="U15" s="34">
        <v>2010</v>
      </c>
      <c r="V15" s="35">
        <v>13812</v>
      </c>
    </row>
    <row r="16" spans="1:22" x14ac:dyDescent="0.25">
      <c r="A16" s="191"/>
      <c r="B16" s="40">
        <v>2011</v>
      </c>
      <c r="C16" s="44">
        <v>11330</v>
      </c>
      <c r="D16" s="44">
        <v>1271</v>
      </c>
      <c r="E16" s="44">
        <v>347</v>
      </c>
      <c r="F16" s="44">
        <v>360</v>
      </c>
      <c r="G16" s="44">
        <v>103</v>
      </c>
      <c r="H16" s="44">
        <v>265.49796429999998</v>
      </c>
      <c r="I16" s="41">
        <f t="shared" si="1"/>
        <v>13676.497964300001</v>
      </c>
      <c r="J16" s="192"/>
      <c r="K16" s="40">
        <v>2011</v>
      </c>
      <c r="L16" s="44">
        <v>8703</v>
      </c>
      <c r="M16" s="44">
        <v>1306</v>
      </c>
      <c r="N16" s="44">
        <v>418</v>
      </c>
      <c r="O16" s="44">
        <v>327</v>
      </c>
      <c r="P16" s="44">
        <v>43</v>
      </c>
      <c r="Q16" s="44">
        <v>62.467925199999996</v>
      </c>
      <c r="R16" s="42">
        <f t="shared" si="0"/>
        <v>10859.467925200001</v>
      </c>
      <c r="U16" s="34">
        <v>2011</v>
      </c>
      <c r="V16" s="35">
        <v>13676.497964300001</v>
      </c>
    </row>
    <row r="17" spans="1:22" x14ac:dyDescent="0.25">
      <c r="A17" s="191"/>
      <c r="B17" s="40">
        <v>2012</v>
      </c>
      <c r="C17" s="44">
        <v>11036</v>
      </c>
      <c r="D17" s="44">
        <v>1284</v>
      </c>
      <c r="E17" s="44">
        <v>360</v>
      </c>
      <c r="F17" s="44">
        <v>351</v>
      </c>
      <c r="G17" s="44">
        <v>111</v>
      </c>
      <c r="H17" s="44">
        <v>267.69011539999997</v>
      </c>
      <c r="I17" s="41">
        <f t="shared" si="1"/>
        <v>13409.690115400001</v>
      </c>
      <c r="J17" s="192"/>
      <c r="K17" s="40">
        <v>2012</v>
      </c>
      <c r="L17" s="44">
        <v>8147</v>
      </c>
      <c r="M17" s="44">
        <v>1248</v>
      </c>
      <c r="N17" s="44">
        <v>411</v>
      </c>
      <c r="O17" s="44">
        <v>336</v>
      </c>
      <c r="P17" s="44">
        <v>58</v>
      </c>
      <c r="Q17" s="44">
        <v>85.887332400000005</v>
      </c>
      <c r="R17" s="42">
        <f t="shared" si="0"/>
        <v>10285.8873324</v>
      </c>
      <c r="U17" s="34">
        <v>2012</v>
      </c>
      <c r="V17" s="35">
        <v>13409.690115400001</v>
      </c>
    </row>
    <row r="18" spans="1:22" x14ac:dyDescent="0.25">
      <c r="A18" s="191"/>
      <c r="B18" s="40">
        <v>2013</v>
      </c>
      <c r="C18" s="44">
        <v>10079</v>
      </c>
      <c r="D18" s="44">
        <v>1247</v>
      </c>
      <c r="E18" s="44">
        <v>295</v>
      </c>
      <c r="F18" s="44">
        <v>341</v>
      </c>
      <c r="G18" s="44">
        <v>88</v>
      </c>
      <c r="H18" s="44">
        <v>331</v>
      </c>
      <c r="I18" s="41">
        <f t="shared" si="1"/>
        <v>12381</v>
      </c>
      <c r="J18" s="192"/>
      <c r="K18" s="40">
        <v>2013</v>
      </c>
      <c r="L18" s="44">
        <v>7736</v>
      </c>
      <c r="M18" s="44">
        <v>1222</v>
      </c>
      <c r="N18" s="44">
        <v>341</v>
      </c>
      <c r="O18" s="44">
        <v>332</v>
      </c>
      <c r="P18" s="44">
        <v>35</v>
      </c>
      <c r="Q18" s="44">
        <v>106</v>
      </c>
      <c r="R18" s="42">
        <f t="shared" si="0"/>
        <v>9772</v>
      </c>
      <c r="U18" s="34">
        <v>2013</v>
      </c>
      <c r="V18" s="35">
        <v>12381</v>
      </c>
    </row>
    <row r="19" spans="1:22" x14ac:dyDescent="0.25">
      <c r="A19" s="191"/>
      <c r="B19" s="40">
        <v>2014</v>
      </c>
      <c r="C19" s="44">
        <v>11016</v>
      </c>
      <c r="D19" s="44">
        <v>1403</v>
      </c>
      <c r="E19" s="44">
        <v>332</v>
      </c>
      <c r="F19" s="44">
        <v>351</v>
      </c>
      <c r="G19" s="44">
        <v>89</v>
      </c>
      <c r="H19" s="44">
        <v>330</v>
      </c>
      <c r="I19" s="41">
        <f t="shared" si="1"/>
        <v>13521</v>
      </c>
      <c r="J19" s="192"/>
      <c r="K19" s="40">
        <v>2014</v>
      </c>
      <c r="L19" s="44">
        <v>8097</v>
      </c>
      <c r="M19" s="44">
        <v>1211</v>
      </c>
      <c r="N19" s="44">
        <v>399</v>
      </c>
      <c r="O19" s="44">
        <v>348</v>
      </c>
      <c r="P19" s="44">
        <v>56</v>
      </c>
      <c r="Q19" s="44">
        <v>108</v>
      </c>
      <c r="R19" s="42">
        <f t="shared" si="0"/>
        <v>10219</v>
      </c>
      <c r="U19" s="34">
        <v>2014</v>
      </c>
      <c r="V19" s="35">
        <v>13521</v>
      </c>
    </row>
    <row r="20" spans="1:22" x14ac:dyDescent="0.25">
      <c r="A20" s="191"/>
      <c r="B20" s="40">
        <v>2015</v>
      </c>
      <c r="C20" s="44">
        <v>10448</v>
      </c>
      <c r="D20" s="44">
        <v>1242</v>
      </c>
      <c r="E20" s="44">
        <v>282</v>
      </c>
      <c r="F20" s="44">
        <v>315</v>
      </c>
      <c r="G20" s="44">
        <v>92</v>
      </c>
      <c r="H20" s="44">
        <v>288</v>
      </c>
      <c r="I20" s="41">
        <f t="shared" si="1"/>
        <v>12667</v>
      </c>
      <c r="J20" s="192"/>
      <c r="K20" s="40">
        <v>2015</v>
      </c>
      <c r="L20" s="44">
        <v>8157</v>
      </c>
      <c r="M20" s="44">
        <v>1201</v>
      </c>
      <c r="N20" s="44">
        <v>351</v>
      </c>
      <c r="O20" s="44">
        <v>322</v>
      </c>
      <c r="P20" s="44">
        <v>50</v>
      </c>
      <c r="Q20" s="44">
        <v>92</v>
      </c>
      <c r="R20" s="42">
        <f t="shared" si="0"/>
        <v>10173</v>
      </c>
      <c r="U20" s="34">
        <v>2015</v>
      </c>
      <c r="V20" s="35">
        <v>12667</v>
      </c>
    </row>
    <row r="21" spans="1:22" x14ac:dyDescent="0.25">
      <c r="A21" s="191"/>
      <c r="B21" s="40">
        <v>2016</v>
      </c>
      <c r="C21" s="44">
        <v>10494</v>
      </c>
      <c r="D21" s="44">
        <v>1110</v>
      </c>
      <c r="E21" s="44">
        <v>326</v>
      </c>
      <c r="F21" s="44">
        <v>286</v>
      </c>
      <c r="G21" s="44">
        <v>83</v>
      </c>
      <c r="H21" s="44">
        <v>310</v>
      </c>
      <c r="I21" s="41">
        <f t="shared" si="1"/>
        <v>12609</v>
      </c>
      <c r="J21" s="192"/>
      <c r="K21" s="40">
        <v>2016</v>
      </c>
      <c r="L21" s="44">
        <v>8073</v>
      </c>
      <c r="M21" s="44">
        <v>1238</v>
      </c>
      <c r="N21" s="44">
        <v>448</v>
      </c>
      <c r="O21" s="44">
        <v>317</v>
      </c>
      <c r="P21" s="44">
        <v>42</v>
      </c>
      <c r="Q21" s="44">
        <v>102</v>
      </c>
      <c r="R21" s="42">
        <f>SUM(L21:Q21)</f>
        <v>10220</v>
      </c>
      <c r="U21" s="34">
        <v>2016</v>
      </c>
      <c r="V21" s="35">
        <v>12609</v>
      </c>
    </row>
    <row r="22" spans="1:22" x14ac:dyDescent="0.25">
      <c r="A22" s="191"/>
      <c r="B22" s="40">
        <v>2017</v>
      </c>
      <c r="C22" s="44">
        <v>10214</v>
      </c>
      <c r="D22" s="44">
        <v>1161</v>
      </c>
      <c r="E22" s="44">
        <v>318</v>
      </c>
      <c r="F22" s="44">
        <v>289</v>
      </c>
      <c r="G22" s="44">
        <v>73</v>
      </c>
      <c r="H22" s="44">
        <v>345</v>
      </c>
      <c r="I22" s="41">
        <f t="shared" si="1"/>
        <v>12400</v>
      </c>
      <c r="J22" s="192"/>
      <c r="K22" s="40">
        <v>2017</v>
      </c>
      <c r="L22" s="44">
        <v>7924</v>
      </c>
      <c r="M22" s="44">
        <v>1172</v>
      </c>
      <c r="N22" s="44">
        <v>293</v>
      </c>
      <c r="O22" s="44">
        <v>299</v>
      </c>
      <c r="P22" s="44">
        <v>36</v>
      </c>
      <c r="Q22" s="44">
        <v>79</v>
      </c>
      <c r="R22" s="42">
        <f>SUM(L22:Q22)</f>
        <v>9803</v>
      </c>
      <c r="U22" s="34">
        <v>2017</v>
      </c>
      <c r="V22" s="35">
        <v>12414</v>
      </c>
    </row>
    <row r="23" spans="1:22" s="48" customFormat="1" x14ac:dyDescent="0.25">
      <c r="A23" s="191"/>
      <c r="B23" s="46">
        <v>2018</v>
      </c>
      <c r="C23" s="47">
        <v>10606</v>
      </c>
      <c r="D23" s="47">
        <v>1137</v>
      </c>
      <c r="E23" s="47">
        <v>382</v>
      </c>
      <c r="F23" s="47">
        <v>349</v>
      </c>
      <c r="G23" s="47">
        <v>91</v>
      </c>
      <c r="H23" s="47">
        <v>396</v>
      </c>
      <c r="I23" s="41">
        <f t="shared" si="1"/>
        <v>12961</v>
      </c>
      <c r="J23" s="192"/>
      <c r="K23" s="46">
        <v>2018</v>
      </c>
      <c r="L23" s="47">
        <v>7395</v>
      </c>
      <c r="M23" s="47">
        <v>998</v>
      </c>
      <c r="N23" s="47">
        <v>409</v>
      </c>
      <c r="O23" s="47">
        <v>321</v>
      </c>
      <c r="P23" s="47">
        <v>51</v>
      </c>
      <c r="Q23" s="47">
        <v>96</v>
      </c>
      <c r="R23" s="42">
        <f>SUM(L23:Q23)</f>
        <v>9270</v>
      </c>
      <c r="U23" s="34">
        <v>2018</v>
      </c>
      <c r="V23" s="35">
        <v>12400</v>
      </c>
    </row>
    <row r="24" spans="1:22" x14ac:dyDescent="0.25">
      <c r="A24" s="191"/>
      <c r="B24" s="37" t="s">
        <v>68</v>
      </c>
      <c r="C24" s="49">
        <f t="shared" ref="C24:I24" si="2">C23/C6</f>
        <v>0.75390958203013936</v>
      </c>
      <c r="D24" s="49">
        <f t="shared" si="2"/>
        <v>0.84724292101341281</v>
      </c>
      <c r="E24" s="49">
        <f t="shared" si="2"/>
        <v>0.53277545327754527</v>
      </c>
      <c r="F24" s="49">
        <f t="shared" si="2"/>
        <v>0.87468671679197996</v>
      </c>
      <c r="G24" s="49">
        <f t="shared" si="2"/>
        <v>0.95789473684210524</v>
      </c>
      <c r="H24" s="49">
        <f t="shared" si="2"/>
        <v>2.1878453038674035</v>
      </c>
      <c r="I24" s="49">
        <f t="shared" si="2"/>
        <v>0.77139626234972025</v>
      </c>
      <c r="J24" s="192"/>
      <c r="K24" s="37" t="s">
        <v>68</v>
      </c>
      <c r="L24" s="49">
        <f t="shared" ref="L24:R24" si="3">L23/L6</f>
        <v>0.81344186558134424</v>
      </c>
      <c r="M24" s="49">
        <f t="shared" si="3"/>
        <v>0.76299694189602452</v>
      </c>
      <c r="N24" s="49">
        <f t="shared" si="3"/>
        <v>0.49515738498789347</v>
      </c>
      <c r="O24" s="49">
        <f t="shared" si="3"/>
        <v>0.79064039408866993</v>
      </c>
      <c r="P24" s="49">
        <f t="shared" si="3"/>
        <v>1.02</v>
      </c>
      <c r="Q24" s="49">
        <f t="shared" si="3"/>
        <v>1.7454545454545454</v>
      </c>
      <c r="R24" s="50">
        <f t="shared" si="3"/>
        <v>0.78987730061349692</v>
      </c>
      <c r="U24" s="34">
        <v>1997</v>
      </c>
      <c r="V24" s="35">
        <v>11736</v>
      </c>
    </row>
    <row r="25" spans="1:22" x14ac:dyDescent="0.25">
      <c r="A25" s="191" t="s">
        <v>69</v>
      </c>
      <c r="B25" s="40">
        <v>1997</v>
      </c>
      <c r="C25" s="41">
        <v>11295</v>
      </c>
      <c r="D25" s="41">
        <v>1237</v>
      </c>
      <c r="E25" s="41">
        <v>467</v>
      </c>
      <c r="F25" s="41">
        <v>407</v>
      </c>
      <c r="G25" s="41">
        <v>104</v>
      </c>
      <c r="H25" s="41">
        <v>141</v>
      </c>
      <c r="I25" s="41">
        <f t="shared" ref="I25:I42" si="4">SUM(C25:H25)</f>
        <v>13651</v>
      </c>
      <c r="J25" s="51"/>
      <c r="K25" s="51"/>
      <c r="L25" s="51"/>
      <c r="M25" s="51"/>
      <c r="N25" s="51"/>
      <c r="O25" s="51"/>
      <c r="P25" s="51"/>
      <c r="Q25" s="51"/>
      <c r="R25" s="52"/>
      <c r="U25" s="34">
        <v>1998</v>
      </c>
      <c r="V25" s="53"/>
    </row>
    <row r="26" spans="1:22" x14ac:dyDescent="0.25">
      <c r="A26" s="191"/>
      <c r="B26" s="40">
        <v>2000</v>
      </c>
      <c r="C26" s="41">
        <v>11717</v>
      </c>
      <c r="D26" s="41">
        <v>1358</v>
      </c>
      <c r="E26" s="41">
        <v>265</v>
      </c>
      <c r="F26" s="41">
        <v>408</v>
      </c>
      <c r="G26" s="41">
        <v>99</v>
      </c>
      <c r="H26" s="41">
        <v>104</v>
      </c>
      <c r="I26" s="41">
        <f t="shared" si="4"/>
        <v>13951</v>
      </c>
      <c r="J26" s="51"/>
      <c r="K26" s="51"/>
      <c r="L26" s="51"/>
      <c r="M26" s="51"/>
      <c r="N26" s="51"/>
      <c r="O26" s="51"/>
      <c r="P26" s="51"/>
      <c r="Q26" s="51"/>
      <c r="R26" s="52"/>
      <c r="U26" s="34">
        <v>1999</v>
      </c>
      <c r="V26" s="34"/>
    </row>
    <row r="27" spans="1:22" x14ac:dyDescent="0.25">
      <c r="A27" s="191"/>
      <c r="B27" s="40">
        <v>2003</v>
      </c>
      <c r="C27" s="41">
        <v>11113</v>
      </c>
      <c r="D27" s="41">
        <v>1167</v>
      </c>
      <c r="E27" s="41">
        <v>217</v>
      </c>
      <c r="F27" s="41">
        <v>381</v>
      </c>
      <c r="G27" s="41">
        <v>88</v>
      </c>
      <c r="H27" s="41">
        <v>105</v>
      </c>
      <c r="I27" s="41">
        <f t="shared" si="4"/>
        <v>13071</v>
      </c>
      <c r="J27" s="51"/>
      <c r="K27" s="51"/>
      <c r="L27" s="51"/>
      <c r="M27" s="51"/>
      <c r="N27" s="51"/>
      <c r="O27" s="51"/>
      <c r="P27" s="51"/>
      <c r="Q27" s="51"/>
      <c r="R27" s="52"/>
      <c r="U27" s="34">
        <v>2000</v>
      </c>
      <c r="V27" s="34">
        <v>12656</v>
      </c>
    </row>
    <row r="28" spans="1:22" x14ac:dyDescent="0.25">
      <c r="A28" s="191"/>
      <c r="B28" s="40">
        <v>2004</v>
      </c>
      <c r="C28" s="41">
        <v>11744</v>
      </c>
      <c r="D28" s="41">
        <v>1309</v>
      </c>
      <c r="E28" s="41">
        <v>273</v>
      </c>
      <c r="F28" s="41">
        <v>363</v>
      </c>
      <c r="G28" s="41">
        <v>106</v>
      </c>
      <c r="H28" s="41">
        <v>107</v>
      </c>
      <c r="I28" s="41">
        <f t="shared" si="4"/>
        <v>13902</v>
      </c>
      <c r="J28" s="51"/>
      <c r="K28" s="51"/>
      <c r="L28" s="51"/>
      <c r="M28" s="51"/>
      <c r="N28" s="51"/>
      <c r="O28" s="51"/>
      <c r="P28" s="51"/>
      <c r="Q28" s="51"/>
      <c r="R28" s="52"/>
      <c r="U28" s="34">
        <v>2001</v>
      </c>
      <c r="V28" s="53"/>
    </row>
    <row r="29" spans="1:22" x14ac:dyDescent="0.25">
      <c r="A29" s="191"/>
      <c r="B29" s="40">
        <v>2005</v>
      </c>
      <c r="C29" s="41">
        <v>10973</v>
      </c>
      <c r="D29" s="41">
        <v>1158</v>
      </c>
      <c r="E29" s="41">
        <v>193</v>
      </c>
      <c r="F29" s="41">
        <v>366</v>
      </c>
      <c r="G29" s="41">
        <v>136</v>
      </c>
      <c r="H29" s="41">
        <v>152</v>
      </c>
      <c r="I29" s="41">
        <f t="shared" si="4"/>
        <v>12978</v>
      </c>
      <c r="J29" s="51"/>
      <c r="K29" s="51"/>
      <c r="L29" s="51"/>
      <c r="M29" s="51"/>
      <c r="N29" s="51"/>
      <c r="O29" s="51"/>
      <c r="P29" s="51"/>
      <c r="Q29" s="51"/>
      <c r="R29" s="52"/>
      <c r="U29" s="34">
        <v>2002</v>
      </c>
      <c r="V29" s="34"/>
    </row>
    <row r="30" spans="1:22" x14ac:dyDescent="0.25">
      <c r="A30" s="191"/>
      <c r="B30" s="40">
        <v>2006</v>
      </c>
      <c r="C30" s="41">
        <v>11094</v>
      </c>
      <c r="D30" s="41">
        <v>1288</v>
      </c>
      <c r="E30" s="41">
        <v>234</v>
      </c>
      <c r="F30" s="41">
        <v>441</v>
      </c>
      <c r="G30" s="41">
        <v>101</v>
      </c>
      <c r="H30" s="41">
        <v>125</v>
      </c>
      <c r="I30" s="41">
        <f t="shared" si="4"/>
        <v>13283</v>
      </c>
      <c r="J30" s="51"/>
      <c r="K30" s="51"/>
      <c r="L30" s="51"/>
      <c r="M30" s="51"/>
      <c r="N30" s="51"/>
      <c r="O30" s="51"/>
      <c r="P30" s="51"/>
      <c r="Q30" s="51"/>
      <c r="R30" s="52"/>
      <c r="U30" s="34">
        <v>2003</v>
      </c>
      <c r="V30" s="34">
        <v>11646</v>
      </c>
    </row>
    <row r="31" spans="1:22" x14ac:dyDescent="0.25">
      <c r="A31" s="191"/>
      <c r="B31" s="40">
        <v>2007</v>
      </c>
      <c r="C31" s="41">
        <v>10132</v>
      </c>
      <c r="D31" s="41">
        <v>1288</v>
      </c>
      <c r="E31" s="41">
        <v>162</v>
      </c>
      <c r="F31" s="41">
        <v>343</v>
      </c>
      <c r="G31" s="41">
        <v>124</v>
      </c>
      <c r="H31" s="41">
        <v>181</v>
      </c>
      <c r="I31" s="41">
        <f t="shared" si="4"/>
        <v>12230</v>
      </c>
      <c r="J31" s="51"/>
      <c r="K31" s="51"/>
      <c r="L31" s="51"/>
      <c r="M31" s="51"/>
      <c r="N31" s="51"/>
      <c r="O31" s="51"/>
      <c r="P31" s="51"/>
      <c r="Q31" s="51"/>
      <c r="R31" s="52"/>
      <c r="U31" s="34">
        <v>2004</v>
      </c>
      <c r="V31" s="53">
        <v>12148</v>
      </c>
    </row>
    <row r="32" spans="1:22" x14ac:dyDescent="0.25">
      <c r="A32" s="191"/>
      <c r="B32" s="40">
        <v>2008</v>
      </c>
      <c r="C32" s="41">
        <v>9685</v>
      </c>
      <c r="D32" s="41">
        <v>1161</v>
      </c>
      <c r="E32" s="41">
        <v>210</v>
      </c>
      <c r="F32" s="41">
        <v>389</v>
      </c>
      <c r="G32" s="41">
        <v>107</v>
      </c>
      <c r="H32" s="41">
        <v>196</v>
      </c>
      <c r="I32" s="41">
        <f t="shared" si="4"/>
        <v>11748</v>
      </c>
      <c r="J32" s="51"/>
      <c r="K32" s="51"/>
      <c r="L32" s="51"/>
      <c r="M32" s="51"/>
      <c r="N32" s="51"/>
      <c r="O32" s="51"/>
      <c r="P32" s="51"/>
      <c r="Q32" s="51"/>
      <c r="R32" s="52"/>
      <c r="U32" s="34">
        <v>2005</v>
      </c>
      <c r="V32" s="53">
        <v>11530</v>
      </c>
    </row>
    <row r="33" spans="1:22" x14ac:dyDescent="0.25">
      <c r="A33" s="191"/>
      <c r="B33" s="40">
        <v>2009</v>
      </c>
      <c r="C33" s="41">
        <v>9557</v>
      </c>
      <c r="D33" s="41">
        <v>1133</v>
      </c>
      <c r="E33" s="41">
        <v>196</v>
      </c>
      <c r="F33" s="41">
        <v>390</v>
      </c>
      <c r="G33" s="41">
        <v>99</v>
      </c>
      <c r="H33" s="41">
        <v>194</v>
      </c>
      <c r="I33" s="41">
        <f t="shared" si="4"/>
        <v>11569</v>
      </c>
      <c r="J33" s="51"/>
      <c r="K33" s="51"/>
      <c r="L33" s="51"/>
      <c r="M33" s="51"/>
      <c r="N33" s="51"/>
      <c r="O33" s="51"/>
      <c r="P33" s="51"/>
      <c r="Q33" s="51"/>
      <c r="R33" s="52"/>
      <c r="U33" s="34">
        <v>2006</v>
      </c>
      <c r="V33" s="53">
        <v>11677</v>
      </c>
    </row>
    <row r="34" spans="1:22" x14ac:dyDescent="0.25">
      <c r="A34" s="191"/>
      <c r="B34" s="40">
        <v>2010</v>
      </c>
      <c r="C34" s="41">
        <v>9878</v>
      </c>
      <c r="D34" s="41">
        <v>1096</v>
      </c>
      <c r="E34" s="41">
        <v>125</v>
      </c>
      <c r="F34" s="41">
        <v>343</v>
      </c>
      <c r="G34" s="41">
        <v>91</v>
      </c>
      <c r="H34" s="41">
        <v>219</v>
      </c>
      <c r="I34" s="41">
        <f t="shared" si="4"/>
        <v>11752</v>
      </c>
      <c r="J34" s="51"/>
      <c r="K34" s="51"/>
      <c r="L34" s="51"/>
      <c r="M34" s="51"/>
      <c r="N34" s="51"/>
      <c r="O34" s="51"/>
      <c r="P34" s="51"/>
      <c r="Q34" s="51"/>
      <c r="R34" s="52"/>
      <c r="U34" s="34">
        <v>2007</v>
      </c>
      <c r="V34" s="53">
        <v>11603</v>
      </c>
    </row>
    <row r="35" spans="1:22" x14ac:dyDescent="0.25">
      <c r="A35" s="191"/>
      <c r="B35" s="40">
        <v>2011</v>
      </c>
      <c r="C35" s="43">
        <v>9273</v>
      </c>
      <c r="D35" s="43">
        <v>1023</v>
      </c>
      <c r="E35" s="43">
        <v>178</v>
      </c>
      <c r="F35" s="43">
        <v>345</v>
      </c>
      <c r="G35" s="43">
        <v>88</v>
      </c>
      <c r="H35" s="41">
        <v>169.41782080000002</v>
      </c>
      <c r="I35" s="41">
        <f t="shared" si="4"/>
        <v>11076.417820799999</v>
      </c>
      <c r="J35" s="51"/>
      <c r="K35" s="51"/>
      <c r="L35" s="51"/>
      <c r="M35" s="51"/>
      <c r="N35" s="51"/>
      <c r="O35" s="51"/>
      <c r="P35" s="51"/>
      <c r="Q35" s="51"/>
      <c r="R35" s="52"/>
      <c r="U35" s="34">
        <v>2008</v>
      </c>
      <c r="V35" s="53">
        <v>11341</v>
      </c>
    </row>
    <row r="36" spans="1:22" x14ac:dyDescent="0.25">
      <c r="A36" s="191"/>
      <c r="B36" s="40">
        <v>2012</v>
      </c>
      <c r="C36" s="43">
        <v>8990</v>
      </c>
      <c r="D36" s="43">
        <v>1012</v>
      </c>
      <c r="E36" s="43">
        <v>151</v>
      </c>
      <c r="F36" s="43">
        <v>335</v>
      </c>
      <c r="G36" s="43">
        <v>79</v>
      </c>
      <c r="H36" s="41">
        <v>192.7200484</v>
      </c>
      <c r="I36" s="41">
        <f t="shared" si="4"/>
        <v>10759.7200484</v>
      </c>
      <c r="J36" s="51"/>
      <c r="K36" s="51"/>
      <c r="L36" s="51"/>
      <c r="M36" s="51"/>
      <c r="N36" s="51"/>
      <c r="O36" s="51"/>
      <c r="P36" s="51"/>
      <c r="Q36" s="51"/>
      <c r="R36" s="52"/>
      <c r="U36" s="34">
        <v>2009</v>
      </c>
      <c r="V36" s="53">
        <v>10723</v>
      </c>
    </row>
    <row r="37" spans="1:22" x14ac:dyDescent="0.25">
      <c r="A37" s="191"/>
      <c r="B37" s="40">
        <v>2013</v>
      </c>
      <c r="C37" s="43">
        <v>9002</v>
      </c>
      <c r="D37" s="43">
        <v>997</v>
      </c>
      <c r="E37" s="43">
        <v>143</v>
      </c>
      <c r="F37" s="43">
        <v>321</v>
      </c>
      <c r="G37" s="43">
        <v>65</v>
      </c>
      <c r="H37" s="41">
        <v>218</v>
      </c>
      <c r="I37" s="41">
        <f t="shared" si="4"/>
        <v>10746</v>
      </c>
      <c r="J37" s="51"/>
      <c r="K37" s="51"/>
      <c r="L37" s="51"/>
      <c r="M37" s="51"/>
      <c r="N37" s="51"/>
      <c r="O37" s="51"/>
      <c r="P37" s="51"/>
      <c r="Q37" s="51"/>
      <c r="R37" s="52"/>
      <c r="U37" s="34">
        <v>2010</v>
      </c>
      <c r="V37" s="53">
        <v>10528</v>
      </c>
    </row>
    <row r="38" spans="1:22" x14ac:dyDescent="0.25">
      <c r="A38" s="191"/>
      <c r="B38" s="40">
        <v>2014</v>
      </c>
      <c r="C38" s="43">
        <v>9470</v>
      </c>
      <c r="D38" s="43">
        <v>1066</v>
      </c>
      <c r="E38" s="43">
        <v>161</v>
      </c>
      <c r="F38" s="43">
        <v>316</v>
      </c>
      <c r="G38" s="43">
        <v>70</v>
      </c>
      <c r="H38" s="41">
        <v>199</v>
      </c>
      <c r="I38" s="41">
        <f t="shared" si="4"/>
        <v>11282</v>
      </c>
      <c r="J38" s="51"/>
      <c r="K38" s="51"/>
      <c r="L38" s="51"/>
      <c r="M38" s="51"/>
      <c r="N38" s="51"/>
      <c r="O38" s="51"/>
      <c r="P38" s="51"/>
      <c r="Q38" s="51"/>
      <c r="R38" s="52"/>
      <c r="U38" s="34">
        <v>2011</v>
      </c>
      <c r="V38" s="54">
        <v>10859.467925200001</v>
      </c>
    </row>
    <row r="39" spans="1:22" x14ac:dyDescent="0.25">
      <c r="A39" s="191"/>
      <c r="B39" s="40">
        <v>2015</v>
      </c>
      <c r="C39" s="43">
        <v>9425</v>
      </c>
      <c r="D39" s="43">
        <v>1053</v>
      </c>
      <c r="E39" s="43">
        <v>170</v>
      </c>
      <c r="F39" s="43">
        <v>308</v>
      </c>
      <c r="G39" s="43">
        <v>121</v>
      </c>
      <c r="H39" s="41">
        <v>258</v>
      </c>
      <c r="I39" s="41">
        <f t="shared" si="4"/>
        <v>11335</v>
      </c>
      <c r="J39" s="51"/>
      <c r="K39" s="51"/>
      <c r="L39" s="51"/>
      <c r="M39" s="51"/>
      <c r="N39" s="51"/>
      <c r="O39" s="51"/>
      <c r="P39" s="51"/>
      <c r="Q39" s="51"/>
      <c r="R39" s="52"/>
      <c r="U39" s="34">
        <v>2012</v>
      </c>
      <c r="V39" s="53">
        <v>10285.8873324</v>
      </c>
    </row>
    <row r="40" spans="1:22" x14ac:dyDescent="0.25">
      <c r="A40" s="191"/>
      <c r="B40" s="40">
        <v>2016</v>
      </c>
      <c r="C40" s="43">
        <v>8934</v>
      </c>
      <c r="D40" s="43">
        <v>1061</v>
      </c>
      <c r="E40" s="43">
        <v>189</v>
      </c>
      <c r="F40" s="43">
        <v>287</v>
      </c>
      <c r="G40" s="43">
        <v>93</v>
      </c>
      <c r="H40" s="41">
        <v>251</v>
      </c>
      <c r="I40" s="41">
        <f t="shared" si="4"/>
        <v>10815</v>
      </c>
      <c r="J40" s="51"/>
      <c r="K40" s="51"/>
      <c r="L40" s="51"/>
      <c r="M40" s="51"/>
      <c r="N40" s="51"/>
      <c r="O40" s="51"/>
      <c r="P40" s="51"/>
      <c r="Q40" s="51"/>
      <c r="R40" s="52"/>
      <c r="U40" s="34">
        <v>2013</v>
      </c>
      <c r="V40" s="53">
        <v>9772</v>
      </c>
    </row>
    <row r="41" spans="1:22" x14ac:dyDescent="0.25">
      <c r="A41" s="191"/>
      <c r="B41" s="40">
        <v>2017</v>
      </c>
      <c r="C41" s="43">
        <v>8955</v>
      </c>
      <c r="D41" s="43">
        <v>1073</v>
      </c>
      <c r="E41" s="43">
        <v>123</v>
      </c>
      <c r="F41" s="43">
        <v>289</v>
      </c>
      <c r="G41" s="43">
        <v>75</v>
      </c>
      <c r="H41" s="41">
        <v>243</v>
      </c>
      <c r="I41" s="41">
        <f t="shared" si="4"/>
        <v>10758</v>
      </c>
      <c r="J41" s="51"/>
      <c r="K41" s="51"/>
      <c r="L41" s="51"/>
      <c r="M41" s="51"/>
      <c r="N41" s="51"/>
      <c r="O41" s="51"/>
      <c r="P41" s="51"/>
      <c r="Q41" s="51"/>
      <c r="R41" s="52"/>
      <c r="U41" s="34">
        <v>2014</v>
      </c>
      <c r="V41" s="53">
        <v>10219</v>
      </c>
    </row>
    <row r="42" spans="1:22" s="48" customFormat="1" x14ac:dyDescent="0.25">
      <c r="A42" s="191"/>
      <c r="B42" s="46">
        <v>2018</v>
      </c>
      <c r="C42" s="41">
        <v>8604</v>
      </c>
      <c r="D42" s="41">
        <v>920</v>
      </c>
      <c r="E42" s="41">
        <v>167</v>
      </c>
      <c r="F42" s="41">
        <v>290</v>
      </c>
      <c r="G42" s="41">
        <v>83</v>
      </c>
      <c r="H42" s="41">
        <v>267</v>
      </c>
      <c r="I42" s="41">
        <f t="shared" si="4"/>
        <v>10331</v>
      </c>
      <c r="J42" s="55"/>
      <c r="K42" s="55"/>
      <c r="L42" s="55"/>
      <c r="M42" s="55"/>
      <c r="N42" s="55"/>
      <c r="O42" s="55"/>
      <c r="P42" s="55"/>
      <c r="Q42" s="55"/>
      <c r="R42" s="56"/>
      <c r="U42" s="34">
        <v>2015</v>
      </c>
      <c r="V42" s="53">
        <v>10173</v>
      </c>
    </row>
    <row r="43" spans="1:22" ht="15.75" thickBot="1" x14ac:dyDescent="0.3">
      <c r="A43" s="193"/>
      <c r="B43" s="57" t="s">
        <v>68</v>
      </c>
      <c r="C43" s="58">
        <f>C42/C25</f>
        <v>0.76175298804780878</v>
      </c>
      <c r="D43" s="58">
        <f t="shared" ref="D43:I43" si="5">D42/D25</f>
        <v>0.74373484236054976</v>
      </c>
      <c r="E43" s="58">
        <f t="shared" si="5"/>
        <v>0.35760171306209848</v>
      </c>
      <c r="F43" s="58">
        <f t="shared" si="5"/>
        <v>0.71253071253071254</v>
      </c>
      <c r="G43" s="58">
        <f t="shared" si="5"/>
        <v>0.79807692307692313</v>
      </c>
      <c r="H43" s="58">
        <f t="shared" si="5"/>
        <v>1.8936170212765957</v>
      </c>
      <c r="I43" s="58">
        <f t="shared" si="5"/>
        <v>0.756794374038532</v>
      </c>
      <c r="J43" s="59"/>
      <c r="K43" s="59"/>
      <c r="L43" s="59"/>
      <c r="M43" s="59"/>
      <c r="N43" s="59"/>
      <c r="O43" s="59"/>
      <c r="P43" s="59"/>
      <c r="Q43" s="59"/>
      <c r="R43" s="60"/>
      <c r="U43" s="34">
        <v>2016</v>
      </c>
      <c r="V43" s="53">
        <v>10220</v>
      </c>
    </row>
    <row r="44" spans="1:22" ht="15.75" thickTop="1" x14ac:dyDescent="0.25">
      <c r="U44" s="34">
        <v>2017</v>
      </c>
      <c r="V44" s="53">
        <v>9807</v>
      </c>
    </row>
    <row r="45" spans="1:22" x14ac:dyDescent="0.25">
      <c r="U45" s="34">
        <v>2018</v>
      </c>
      <c r="V45" s="53">
        <v>9807</v>
      </c>
    </row>
    <row r="46" spans="1:22" x14ac:dyDescent="0.25">
      <c r="C46" s="61"/>
      <c r="D46" s="61"/>
      <c r="E46" s="61"/>
      <c r="F46" s="61"/>
      <c r="G46" s="61"/>
      <c r="H46" s="61"/>
      <c r="I46" s="61"/>
      <c r="U46" s="34">
        <v>1997</v>
      </c>
      <c r="V46" s="35">
        <v>13651</v>
      </c>
    </row>
    <row r="47" spans="1:22" x14ac:dyDescent="0.25">
      <c r="C47" s="61"/>
      <c r="D47" s="61"/>
      <c r="E47" s="61"/>
      <c r="F47" s="61"/>
      <c r="G47" s="61"/>
      <c r="H47" s="61"/>
      <c r="I47" s="61"/>
      <c r="U47" s="34">
        <v>1998</v>
      </c>
    </row>
    <row r="48" spans="1:22" x14ac:dyDescent="0.25">
      <c r="U48" s="34">
        <v>1999</v>
      </c>
    </row>
    <row r="49" spans="21:22" x14ac:dyDescent="0.25">
      <c r="U49" s="34">
        <v>2000</v>
      </c>
      <c r="V49" s="35">
        <v>13951</v>
      </c>
    </row>
    <row r="50" spans="21:22" x14ac:dyDescent="0.25">
      <c r="U50" s="34">
        <v>2001</v>
      </c>
    </row>
    <row r="51" spans="21:22" x14ac:dyDescent="0.25">
      <c r="U51" s="34">
        <v>2002</v>
      </c>
    </row>
    <row r="52" spans="21:22" x14ac:dyDescent="0.25">
      <c r="U52" s="34">
        <v>2003</v>
      </c>
      <c r="V52" s="35">
        <v>13071</v>
      </c>
    </row>
    <row r="53" spans="21:22" x14ac:dyDescent="0.25">
      <c r="U53" s="34">
        <v>2004</v>
      </c>
      <c r="V53" s="62">
        <v>13902</v>
      </c>
    </row>
    <row r="54" spans="21:22" x14ac:dyDescent="0.25">
      <c r="U54" s="34">
        <v>2005</v>
      </c>
      <c r="V54" s="35">
        <v>12978</v>
      </c>
    </row>
    <row r="55" spans="21:22" x14ac:dyDescent="0.25">
      <c r="U55" s="34">
        <v>2006</v>
      </c>
      <c r="V55" s="35">
        <v>13283</v>
      </c>
    </row>
    <row r="56" spans="21:22" x14ac:dyDescent="0.25">
      <c r="U56" s="34">
        <v>2007</v>
      </c>
      <c r="V56" s="35">
        <v>12230</v>
      </c>
    </row>
    <row r="57" spans="21:22" x14ac:dyDescent="0.25">
      <c r="U57" s="34">
        <v>2008</v>
      </c>
      <c r="V57" s="35">
        <v>11748</v>
      </c>
    </row>
    <row r="58" spans="21:22" x14ac:dyDescent="0.25">
      <c r="U58" s="34">
        <v>2009</v>
      </c>
      <c r="V58" s="35">
        <v>11569</v>
      </c>
    </row>
    <row r="59" spans="21:22" x14ac:dyDescent="0.25">
      <c r="U59" s="34">
        <v>2010</v>
      </c>
      <c r="V59" s="35">
        <v>11752</v>
      </c>
    </row>
    <row r="60" spans="21:22" x14ac:dyDescent="0.25">
      <c r="U60" s="34">
        <v>2011</v>
      </c>
      <c r="V60" s="35">
        <v>11076.417820799999</v>
      </c>
    </row>
    <row r="61" spans="21:22" x14ac:dyDescent="0.25">
      <c r="U61" s="34">
        <v>2012</v>
      </c>
      <c r="V61" s="35">
        <v>10759.7200484</v>
      </c>
    </row>
    <row r="62" spans="21:22" x14ac:dyDescent="0.25">
      <c r="U62" s="34">
        <v>2013</v>
      </c>
      <c r="V62" s="35">
        <v>10746</v>
      </c>
    </row>
    <row r="63" spans="21:22" x14ac:dyDescent="0.25">
      <c r="U63" s="34">
        <v>2014</v>
      </c>
      <c r="V63" s="35">
        <v>11282</v>
      </c>
    </row>
    <row r="64" spans="21:22" x14ac:dyDescent="0.25">
      <c r="U64" s="34">
        <v>2015</v>
      </c>
      <c r="V64" s="35">
        <v>11335</v>
      </c>
    </row>
    <row r="65" spans="21:22" x14ac:dyDescent="0.25">
      <c r="U65" s="34">
        <v>2016</v>
      </c>
      <c r="V65" s="53">
        <v>10815</v>
      </c>
    </row>
    <row r="66" spans="21:22" x14ac:dyDescent="0.25">
      <c r="U66" s="34">
        <v>2017</v>
      </c>
      <c r="V66" s="35">
        <v>10758</v>
      </c>
    </row>
    <row r="67" spans="21:22" x14ac:dyDescent="0.25">
      <c r="U67" s="34">
        <v>2018</v>
      </c>
      <c r="V67" s="35">
        <v>10331</v>
      </c>
    </row>
  </sheetData>
  <mergeCells count="4">
    <mergeCell ref="A4:R4"/>
    <mergeCell ref="A6:A24"/>
    <mergeCell ref="J6:J24"/>
    <mergeCell ref="A25:A43"/>
  </mergeCells>
  <pageMargins left="0.70866141732283472" right="0.70866141732283472" top="0.74803149606299213" bottom="0.74803149606299213" header="0.31496062992125984" footer="0.31496062992125984"/>
  <pageSetup paperSize="9" scale="74" orientation="landscape" r:id="rId1"/>
  <headerFooter>
    <oddHeader>&amp;C&amp;"Calibri,Regular"&amp;13SRAD Report No.2028 Transport Statistics Stockport 2018</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570DE-E714-4EE0-8679-9C7DE729CCF8}">
  <sheetPr>
    <pageSetUpPr fitToPage="1"/>
  </sheetPr>
  <dimension ref="A1:I38"/>
  <sheetViews>
    <sheetView zoomScaleNormal="100" workbookViewId="0">
      <selection sqref="A1:J1"/>
    </sheetView>
  </sheetViews>
  <sheetFormatPr defaultRowHeight="12.75" x14ac:dyDescent="0.2"/>
  <cols>
    <col min="1" max="1" width="30.140625" style="6" customWidth="1"/>
    <col min="2" max="2" width="9" style="6" customWidth="1"/>
    <col min="3" max="3" width="10.5703125" style="6" customWidth="1"/>
    <col min="4" max="4" width="9.42578125" style="6" customWidth="1"/>
    <col min="5" max="5" width="10.5703125" style="6" customWidth="1"/>
    <col min="6" max="6" width="9.140625" style="6" customWidth="1"/>
    <col min="7" max="7" width="10.5703125" style="6" customWidth="1"/>
    <col min="8" max="8" width="8.5703125" style="6" customWidth="1"/>
    <col min="9" max="9" width="9.140625" style="6" hidden="1" customWidth="1"/>
    <col min="10" max="10" width="0.140625" style="6" customWidth="1"/>
    <col min="11" max="16384" width="9.140625" style="6"/>
  </cols>
  <sheetData>
    <row r="1" spans="1:9" ht="15" x14ac:dyDescent="0.25">
      <c r="A1" s="63" t="s">
        <v>70</v>
      </c>
      <c r="B1" s="64"/>
      <c r="C1" s="64"/>
      <c r="D1" s="64"/>
      <c r="E1" s="64"/>
      <c r="F1" s="64"/>
      <c r="G1" s="64"/>
    </row>
    <row r="2" spans="1:9" ht="6.75" customHeight="1" thickBot="1" x14ac:dyDescent="0.3">
      <c r="A2" s="64"/>
      <c r="B2" s="64"/>
      <c r="C2" s="64"/>
      <c r="D2" s="64"/>
      <c r="E2" s="64"/>
      <c r="F2" s="64"/>
      <c r="G2" s="64"/>
    </row>
    <row r="3" spans="1:9" ht="18.75" customHeight="1" thickTop="1" x14ac:dyDescent="0.2">
      <c r="A3" s="196" t="s">
        <v>71</v>
      </c>
      <c r="B3" s="197"/>
      <c r="C3" s="197"/>
      <c r="D3" s="198"/>
      <c r="E3" s="198"/>
      <c r="F3" s="198"/>
      <c r="G3" s="199"/>
      <c r="H3" s="65"/>
      <c r="I3" s="65"/>
    </row>
    <row r="4" spans="1:9" ht="15" x14ac:dyDescent="0.25">
      <c r="A4" s="66"/>
      <c r="B4" s="194" t="s">
        <v>66</v>
      </c>
      <c r="C4" s="200"/>
      <c r="D4" s="201" t="s">
        <v>67</v>
      </c>
      <c r="E4" s="202"/>
      <c r="F4" s="194" t="s">
        <v>69</v>
      </c>
      <c r="G4" s="195"/>
    </row>
    <row r="5" spans="1:9" ht="29.25" customHeight="1" x14ac:dyDescent="0.25">
      <c r="A5" s="66" t="s">
        <v>72</v>
      </c>
      <c r="B5" s="67" t="s">
        <v>73</v>
      </c>
      <c r="C5" s="67" t="s">
        <v>74</v>
      </c>
      <c r="D5" s="67" t="s">
        <v>73</v>
      </c>
      <c r="E5" s="67" t="s">
        <v>74</v>
      </c>
      <c r="F5" s="67" t="s">
        <v>73</v>
      </c>
      <c r="G5" s="68" t="s">
        <v>74</v>
      </c>
    </row>
    <row r="6" spans="1:9" ht="15" x14ac:dyDescent="0.25">
      <c r="A6" s="66" t="s">
        <v>75</v>
      </c>
      <c r="B6" s="69">
        <v>74.430823117338008</v>
      </c>
      <c r="C6" s="70">
        <v>1.2968476357267951</v>
      </c>
      <c r="D6" s="69">
        <v>69.142857142857139</v>
      </c>
      <c r="E6" s="70">
        <v>1.3457142857142856</v>
      </c>
      <c r="F6" s="69">
        <v>77.318840579710141</v>
      </c>
      <c r="G6" s="71">
        <v>1.2550724637681159</v>
      </c>
    </row>
    <row r="7" spans="1:9" ht="15" x14ac:dyDescent="0.25">
      <c r="A7" s="66" t="s">
        <v>76</v>
      </c>
      <c r="B7" s="69">
        <v>72.039473684210535</v>
      </c>
      <c r="C7" s="70">
        <v>1.3410087719298245</v>
      </c>
      <c r="D7" s="69">
        <v>62.080536912751683</v>
      </c>
      <c r="E7" s="70">
        <v>1.4429530201342282</v>
      </c>
      <c r="F7" s="69">
        <v>70.032573289902274</v>
      </c>
      <c r="G7" s="71">
        <v>1.4147665580890336</v>
      </c>
    </row>
    <row r="8" spans="1:9" ht="15" x14ac:dyDescent="0.25">
      <c r="A8" s="66" t="s">
        <v>77</v>
      </c>
      <c r="B8" s="69">
        <v>84.414327202323321</v>
      </c>
      <c r="C8" s="70">
        <v>1.185866408518877</v>
      </c>
      <c r="D8" s="69">
        <v>58.168316831683164</v>
      </c>
      <c r="E8" s="70">
        <v>1.4876237623762376</v>
      </c>
      <c r="F8" s="69">
        <v>66.854724964739063</v>
      </c>
      <c r="G8" s="71">
        <v>1.4456981664315938</v>
      </c>
    </row>
    <row r="9" spans="1:9" ht="15" customHeight="1" x14ac:dyDescent="0.25">
      <c r="A9" s="66" t="s">
        <v>78</v>
      </c>
      <c r="B9" s="69">
        <v>70.941883767535074</v>
      </c>
      <c r="C9" s="70">
        <v>1.3667334669338678</v>
      </c>
      <c r="D9" s="69">
        <v>64.312267657992564</v>
      </c>
      <c r="E9" s="70">
        <v>1.3940520446096654</v>
      </c>
      <c r="F9" s="69">
        <v>61.395348837209305</v>
      </c>
      <c r="G9" s="71">
        <v>1.5162790697674418</v>
      </c>
    </row>
    <row r="10" spans="1:9" ht="15" x14ac:dyDescent="0.25">
      <c r="A10" s="66" t="s">
        <v>79</v>
      </c>
      <c r="B10" s="69">
        <v>81.60561184723305</v>
      </c>
      <c r="C10" s="70">
        <v>1.2057677318784099</v>
      </c>
      <c r="D10" s="69">
        <v>71.698113207547166</v>
      </c>
      <c r="E10" s="70">
        <v>1.3126684636118597</v>
      </c>
      <c r="F10" s="69">
        <v>66.417910447761201</v>
      </c>
      <c r="G10" s="71">
        <v>1.4283582089552238</v>
      </c>
    </row>
    <row r="11" spans="1:9" ht="15" x14ac:dyDescent="0.25">
      <c r="A11" s="66" t="s">
        <v>80</v>
      </c>
      <c r="B11" s="203" t="s">
        <v>81</v>
      </c>
      <c r="C11" s="204"/>
      <c r="D11" s="204"/>
      <c r="E11" s="204"/>
      <c r="F11" s="204"/>
      <c r="G11" s="205"/>
    </row>
    <row r="12" spans="1:9" ht="15" x14ac:dyDescent="0.25">
      <c r="A12" s="66" t="s">
        <v>82</v>
      </c>
      <c r="B12" s="69">
        <v>83.333333333333343</v>
      </c>
      <c r="C12" s="70">
        <v>1.1820652173913044</v>
      </c>
      <c r="D12" s="69">
        <v>69.726027397260268</v>
      </c>
      <c r="E12" s="70">
        <v>1.3342465753424657</v>
      </c>
      <c r="F12" s="69">
        <v>71.035940803382672</v>
      </c>
      <c r="G12" s="71">
        <v>1.3308668076109937</v>
      </c>
    </row>
    <row r="13" spans="1:9" ht="15" x14ac:dyDescent="0.25">
      <c r="A13" s="66" t="s">
        <v>83</v>
      </c>
      <c r="B13" s="69">
        <v>86.10526315789474</v>
      </c>
      <c r="C13" s="70">
        <v>1.1621052631578948</v>
      </c>
      <c r="D13" s="69">
        <v>72.209567198177666</v>
      </c>
      <c r="E13" s="70">
        <v>1.3644646924829158</v>
      </c>
      <c r="F13" s="69">
        <v>70</v>
      </c>
      <c r="G13" s="71">
        <v>1.386046511627907</v>
      </c>
    </row>
    <row r="14" spans="1:9" ht="15" x14ac:dyDescent="0.25">
      <c r="A14" s="66" t="s">
        <v>84</v>
      </c>
      <c r="B14" s="69">
        <v>87.394957983193279</v>
      </c>
      <c r="C14" s="70">
        <v>1.1428571428571428</v>
      </c>
      <c r="D14" s="69">
        <v>65.606060606060595</v>
      </c>
      <c r="E14" s="70">
        <v>1.4045454545454545</v>
      </c>
      <c r="F14" s="69">
        <v>72.230014025245438</v>
      </c>
      <c r="G14" s="71">
        <v>1.3436185133239831</v>
      </c>
    </row>
    <row r="15" spans="1:9" ht="15.75" thickBot="1" x14ac:dyDescent="0.3">
      <c r="A15" s="72" t="s">
        <v>85</v>
      </c>
      <c r="B15" s="73">
        <v>79.923328127218525</v>
      </c>
      <c r="C15" s="74">
        <v>1.2345591367315065</v>
      </c>
      <c r="D15" s="73">
        <v>66.504854368932044</v>
      </c>
      <c r="E15" s="75">
        <v>1.3861245954692556</v>
      </c>
      <c r="F15" s="73">
        <v>71.039438502673804</v>
      </c>
      <c r="G15" s="76">
        <v>1.3629679144385027</v>
      </c>
    </row>
    <row r="16" spans="1:9" ht="15.75" thickTop="1" x14ac:dyDescent="0.25">
      <c r="A16" s="77" t="s">
        <v>86</v>
      </c>
      <c r="B16" s="78"/>
      <c r="C16" s="79"/>
      <c r="D16" s="78"/>
      <c r="E16" s="79"/>
      <c r="F16" s="78"/>
      <c r="G16" s="79"/>
    </row>
    <row r="17" spans="1:7" ht="15" x14ac:dyDescent="0.25">
      <c r="A17" s="77" t="s">
        <v>87</v>
      </c>
      <c r="B17" s="78"/>
      <c r="C17" s="79"/>
      <c r="D17" s="78"/>
      <c r="E17" s="79"/>
      <c r="F17" s="78"/>
      <c r="G17" s="79"/>
    </row>
    <row r="18" spans="1:7" ht="9.75" customHeight="1" thickBot="1" x14ac:dyDescent="0.3">
      <c r="A18" s="64"/>
      <c r="B18" s="64"/>
      <c r="C18" s="64"/>
      <c r="D18" s="64"/>
      <c r="E18" s="64"/>
      <c r="F18" s="64"/>
      <c r="G18" s="64"/>
    </row>
    <row r="19" spans="1:7" ht="0.75" hidden="1" customHeight="1" thickBot="1" x14ac:dyDescent="0.3">
      <c r="A19" s="64"/>
      <c r="B19" s="64"/>
      <c r="C19" s="64"/>
      <c r="D19" s="64"/>
      <c r="E19" s="64"/>
      <c r="F19" s="64"/>
      <c r="G19" s="64"/>
    </row>
    <row r="20" spans="1:7" ht="26.25" customHeight="1" thickTop="1" x14ac:dyDescent="0.2">
      <c r="A20" s="206" t="s">
        <v>88</v>
      </c>
      <c r="B20" s="207"/>
      <c r="C20" s="207"/>
      <c r="D20" s="207"/>
      <c r="E20" s="207"/>
      <c r="F20" s="207"/>
      <c r="G20" s="208"/>
    </row>
    <row r="21" spans="1:7" ht="15" x14ac:dyDescent="0.25">
      <c r="A21" s="66"/>
      <c r="B21" s="194" t="s">
        <v>66</v>
      </c>
      <c r="C21" s="194"/>
      <c r="D21" s="194" t="s">
        <v>67</v>
      </c>
      <c r="E21" s="194"/>
      <c r="F21" s="194" t="s">
        <v>69</v>
      </c>
      <c r="G21" s="195"/>
    </row>
    <row r="22" spans="1:7" ht="29.25" customHeight="1" x14ac:dyDescent="0.25">
      <c r="A22" s="80" t="s">
        <v>60</v>
      </c>
      <c r="B22" s="67" t="s">
        <v>73</v>
      </c>
      <c r="C22" s="67" t="s">
        <v>74</v>
      </c>
      <c r="D22" s="67" t="s">
        <v>73</v>
      </c>
      <c r="E22" s="67" t="s">
        <v>74</v>
      </c>
      <c r="F22" s="67" t="s">
        <v>73</v>
      </c>
      <c r="G22" s="68" t="s">
        <v>74</v>
      </c>
    </row>
    <row r="23" spans="1:7" ht="15" x14ac:dyDescent="0.25">
      <c r="A23" s="80">
        <v>2004</v>
      </c>
      <c r="B23" s="81">
        <v>78</v>
      </c>
      <c r="C23" s="82">
        <v>1.26</v>
      </c>
      <c r="D23" s="81">
        <v>67</v>
      </c>
      <c r="E23" s="82">
        <v>1.38</v>
      </c>
      <c r="F23" s="81">
        <v>76</v>
      </c>
      <c r="G23" s="83">
        <v>1.29</v>
      </c>
    </row>
    <row r="24" spans="1:7" ht="15" x14ac:dyDescent="0.25">
      <c r="A24" s="80">
        <v>2005</v>
      </c>
      <c r="B24" s="81">
        <v>78</v>
      </c>
      <c r="C24" s="82">
        <v>1.26</v>
      </c>
      <c r="D24" s="81">
        <v>67</v>
      </c>
      <c r="E24" s="82">
        <v>1.38</v>
      </c>
      <c r="F24" s="81">
        <v>72</v>
      </c>
      <c r="G24" s="83">
        <v>1.36</v>
      </c>
    </row>
    <row r="25" spans="1:7" ht="15" x14ac:dyDescent="0.25">
      <c r="A25" s="80">
        <v>2006</v>
      </c>
      <c r="B25" s="81">
        <v>81</v>
      </c>
      <c r="C25" s="82">
        <v>1.22</v>
      </c>
      <c r="D25" s="81">
        <v>74</v>
      </c>
      <c r="E25" s="82">
        <v>1.31</v>
      </c>
      <c r="F25" s="81">
        <v>79</v>
      </c>
      <c r="G25" s="83">
        <v>1.26</v>
      </c>
    </row>
    <row r="26" spans="1:7" ht="15" x14ac:dyDescent="0.25">
      <c r="A26" s="80">
        <v>2007</v>
      </c>
      <c r="B26" s="81">
        <v>80</v>
      </c>
      <c r="C26" s="82">
        <v>1.22</v>
      </c>
      <c r="D26" s="81">
        <v>67</v>
      </c>
      <c r="E26" s="82">
        <v>1.38</v>
      </c>
      <c r="F26" s="81">
        <v>72</v>
      </c>
      <c r="G26" s="83">
        <v>1.35</v>
      </c>
    </row>
    <row r="27" spans="1:7" ht="15" x14ac:dyDescent="0.25">
      <c r="A27" s="80">
        <v>2008</v>
      </c>
      <c r="B27" s="81">
        <v>79.748788012340228</v>
      </c>
      <c r="C27" s="82">
        <v>1.22</v>
      </c>
      <c r="D27" s="81">
        <v>67.112299465240639</v>
      </c>
      <c r="E27" s="82">
        <v>1.37</v>
      </c>
      <c r="F27" s="81">
        <v>71.655739991630625</v>
      </c>
      <c r="G27" s="83">
        <v>1.33</v>
      </c>
    </row>
    <row r="28" spans="1:7" ht="15" x14ac:dyDescent="0.25">
      <c r="A28" s="80">
        <v>2009</v>
      </c>
      <c r="B28" s="81">
        <v>77.716781035558327</v>
      </c>
      <c r="C28" s="82">
        <v>1.26</v>
      </c>
      <c r="D28" s="81">
        <v>65.840220385674925</v>
      </c>
      <c r="E28" s="82">
        <v>1.41</v>
      </c>
      <c r="F28" s="81">
        <v>70.605833956619307</v>
      </c>
      <c r="G28" s="83">
        <v>1.38</v>
      </c>
    </row>
    <row r="29" spans="1:7" ht="15" x14ac:dyDescent="0.25">
      <c r="A29" s="80">
        <v>2010</v>
      </c>
      <c r="B29" s="81">
        <v>77.58620689655173</v>
      </c>
      <c r="C29" s="82">
        <v>1.27</v>
      </c>
      <c r="D29" s="81">
        <v>67.136150234741791</v>
      </c>
      <c r="E29" s="84">
        <v>1.4</v>
      </c>
      <c r="F29" s="85">
        <v>69.849246231155774</v>
      </c>
      <c r="G29" s="83">
        <v>1.39</v>
      </c>
    </row>
    <row r="30" spans="1:7" ht="15" x14ac:dyDescent="0.25">
      <c r="A30" s="80">
        <v>2011</v>
      </c>
      <c r="B30" s="85">
        <v>77.415376181992599</v>
      </c>
      <c r="C30" s="82">
        <v>1.26</v>
      </c>
      <c r="D30" s="86">
        <v>64.520202020202021</v>
      </c>
      <c r="E30" s="84">
        <v>1.4</v>
      </c>
      <c r="F30" s="85">
        <v>67.249802994483844</v>
      </c>
      <c r="G30" s="83">
        <v>1.42</v>
      </c>
    </row>
    <row r="31" spans="1:7" ht="15" x14ac:dyDescent="0.25">
      <c r="A31" s="80">
        <v>2012</v>
      </c>
      <c r="B31" s="85">
        <v>77.448806573627238</v>
      </c>
      <c r="C31" s="82">
        <v>1.26</v>
      </c>
      <c r="D31" s="86">
        <v>65.36007292616226</v>
      </c>
      <c r="E31" s="84">
        <v>1.4</v>
      </c>
      <c r="F31" s="85">
        <v>70.167737889951397</v>
      </c>
      <c r="G31" s="83">
        <v>1.37</v>
      </c>
    </row>
    <row r="32" spans="1:7" ht="15" x14ac:dyDescent="0.25">
      <c r="A32" s="80">
        <v>2013</v>
      </c>
      <c r="B32" s="85">
        <v>77.873477873477867</v>
      </c>
      <c r="C32" s="82">
        <v>1.26</v>
      </c>
      <c r="D32" s="86">
        <v>65.477832512315274</v>
      </c>
      <c r="E32" s="84">
        <v>1.4</v>
      </c>
      <c r="F32" s="85">
        <v>67.987966731551936</v>
      </c>
      <c r="G32" s="83">
        <v>1.42</v>
      </c>
    </row>
    <row r="33" spans="1:7" ht="15" x14ac:dyDescent="0.25">
      <c r="A33" s="87">
        <v>2014</v>
      </c>
      <c r="B33" s="88">
        <v>77.505626903217262</v>
      </c>
      <c r="C33" s="84">
        <v>1.2656323676855927</v>
      </c>
      <c r="D33" s="86">
        <v>66.691828646914502</v>
      </c>
      <c r="E33" s="84">
        <v>1.3842131862702258</v>
      </c>
      <c r="F33" s="85">
        <v>71.293969849246224</v>
      </c>
      <c r="G33" s="89">
        <v>1.3519220752971812</v>
      </c>
    </row>
    <row r="34" spans="1:7" ht="15" x14ac:dyDescent="0.25">
      <c r="A34" s="87">
        <v>2015</v>
      </c>
      <c r="B34" s="88">
        <v>80.539174389216512</v>
      </c>
      <c r="C34" s="90">
        <v>1.2338341479905492</v>
      </c>
      <c r="D34" s="91">
        <v>68.133971291866018</v>
      </c>
      <c r="E34" s="90">
        <v>1.3613392589689848</v>
      </c>
      <c r="F34" s="88">
        <v>69.484920365977629</v>
      </c>
      <c r="G34" s="92">
        <v>1.3834373412265444</v>
      </c>
    </row>
    <row r="35" spans="1:7" ht="15" x14ac:dyDescent="0.25">
      <c r="A35" s="87">
        <v>2016</v>
      </c>
      <c r="B35" s="88">
        <v>80.412224591329078</v>
      </c>
      <c r="C35" s="90">
        <v>1.2425325259211206</v>
      </c>
      <c r="D35" s="91">
        <v>68.133971291866018</v>
      </c>
      <c r="E35" s="90">
        <v>1.3613392589689848</v>
      </c>
      <c r="F35" s="88">
        <v>69.484920365977629</v>
      </c>
      <c r="G35" s="92">
        <v>1.3834373412265444</v>
      </c>
    </row>
    <row r="36" spans="1:7" ht="15" x14ac:dyDescent="0.25">
      <c r="A36" s="87">
        <v>2017</v>
      </c>
      <c r="B36" s="88">
        <v>77.526261281254634</v>
      </c>
      <c r="C36" s="90">
        <v>1.266758589981176</v>
      </c>
      <c r="D36" s="91">
        <v>64.038348659753481</v>
      </c>
      <c r="E36" s="90">
        <v>1.4106871805326042</v>
      </c>
      <c r="F36" s="88">
        <v>72.290995421400723</v>
      </c>
      <c r="G36" s="92">
        <v>1.3251396621735934</v>
      </c>
    </row>
    <row r="37" spans="1:7" ht="15.75" thickBot="1" x14ac:dyDescent="0.3">
      <c r="A37" s="93">
        <v>2018</v>
      </c>
      <c r="B37" s="94">
        <v>79.923328127218525</v>
      </c>
      <c r="C37" s="95">
        <v>1.2345591367315065</v>
      </c>
      <c r="D37" s="96">
        <v>66.504854368932044</v>
      </c>
      <c r="E37" s="95">
        <v>1.3861245954692556</v>
      </c>
      <c r="F37" s="94">
        <v>71.039438502673804</v>
      </c>
      <c r="G37" s="97">
        <v>1.3629679144385027</v>
      </c>
    </row>
    <row r="38" spans="1:7" ht="15.75" thickTop="1" x14ac:dyDescent="0.25">
      <c r="A38" s="64"/>
      <c r="B38" s="64"/>
      <c r="C38" s="64"/>
      <c r="D38" s="64"/>
      <c r="E38" s="64"/>
      <c r="F38" s="64"/>
      <c r="G38" s="64"/>
    </row>
  </sheetData>
  <mergeCells count="9">
    <mergeCell ref="B21:C21"/>
    <mergeCell ref="D21:E21"/>
    <mergeCell ref="F21:G21"/>
    <mergeCell ref="A3:G3"/>
    <mergeCell ref="B4:C4"/>
    <mergeCell ref="D4:E4"/>
    <mergeCell ref="F4:G4"/>
    <mergeCell ref="B11:G11"/>
    <mergeCell ref="A20:G20"/>
  </mergeCells>
  <pageMargins left="0.70866141732283472" right="0.70866141732283472" top="0.74803149606299213" bottom="0.74803149606299213" header="0.31496062992125984" footer="0.31496062992125984"/>
  <pageSetup paperSize="9" scale="99" orientation="portrait" r:id="rId1"/>
  <headerFooter>
    <oddHeader>&amp;C&amp;"Calibri,Regular"&amp;13SRAD Report No.2028 Transport Statistics Stockport 2018</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95E811-EC3D-4895-8A19-E9674BEA2000}">
  <sheetPr>
    <pageSetUpPr fitToPage="1"/>
  </sheetPr>
  <dimension ref="A1:E24"/>
  <sheetViews>
    <sheetView zoomScaleNormal="100" workbookViewId="0">
      <selection sqref="A1:J1"/>
    </sheetView>
  </sheetViews>
  <sheetFormatPr defaultRowHeight="15" x14ac:dyDescent="0.25"/>
  <cols>
    <col min="1" max="1" width="10" style="98" customWidth="1"/>
    <col min="2" max="4" width="10.85546875" style="98" bestFit="1" customWidth="1"/>
    <col min="5" max="16384" width="9.140625" style="98"/>
  </cols>
  <sheetData>
    <row r="1" spans="1:5" x14ac:dyDescent="0.25">
      <c r="A1" s="63" t="s">
        <v>89</v>
      </c>
      <c r="B1" s="64"/>
      <c r="C1" s="64"/>
      <c r="D1" s="64"/>
    </row>
    <row r="2" spans="1:5" ht="15.75" thickBot="1" x14ac:dyDescent="0.3">
      <c r="A2" s="64"/>
      <c r="B2" s="64"/>
      <c r="C2" s="64"/>
      <c r="D2" s="64"/>
    </row>
    <row r="3" spans="1:5" ht="31.5" customHeight="1" thickTop="1" x14ac:dyDescent="0.25">
      <c r="A3" s="209" t="s">
        <v>90</v>
      </c>
      <c r="B3" s="210"/>
      <c r="C3" s="210"/>
      <c r="D3" s="211"/>
    </row>
    <row r="4" spans="1:5" ht="15.75" customHeight="1" x14ac:dyDescent="0.25">
      <c r="A4" s="66" t="s">
        <v>60</v>
      </c>
      <c r="B4" s="99" t="s">
        <v>66</v>
      </c>
      <c r="C4" s="99" t="s">
        <v>67</v>
      </c>
      <c r="D4" s="100" t="s">
        <v>69</v>
      </c>
    </row>
    <row r="5" spans="1:5" ht="16.5" customHeight="1" x14ac:dyDescent="0.25">
      <c r="A5" s="66">
        <v>1997</v>
      </c>
      <c r="B5" s="99">
        <v>836</v>
      </c>
      <c r="C5" s="99">
        <v>535</v>
      </c>
      <c r="D5" s="100">
        <v>1049</v>
      </c>
    </row>
    <row r="6" spans="1:5" x14ac:dyDescent="0.25">
      <c r="A6" s="66">
        <v>2000</v>
      </c>
      <c r="B6" s="99">
        <v>955</v>
      </c>
      <c r="C6" s="99">
        <v>410</v>
      </c>
      <c r="D6" s="100">
        <v>1032</v>
      </c>
    </row>
    <row r="7" spans="1:5" x14ac:dyDescent="0.25">
      <c r="A7" s="66">
        <v>2003</v>
      </c>
      <c r="B7" s="99">
        <v>613</v>
      </c>
      <c r="C7" s="99">
        <v>357</v>
      </c>
      <c r="D7" s="100">
        <v>691</v>
      </c>
    </row>
    <row r="8" spans="1:5" ht="14.25" customHeight="1" x14ac:dyDescent="0.25">
      <c r="A8" s="66">
        <v>2004</v>
      </c>
      <c r="B8" s="99">
        <v>747</v>
      </c>
      <c r="C8" s="99">
        <v>356</v>
      </c>
      <c r="D8" s="100">
        <v>997</v>
      </c>
    </row>
    <row r="9" spans="1:5" ht="14.25" customHeight="1" x14ac:dyDescent="0.25">
      <c r="A9" s="66">
        <v>2005</v>
      </c>
      <c r="B9" s="99">
        <v>1030</v>
      </c>
      <c r="C9" s="99">
        <v>535</v>
      </c>
      <c r="D9" s="100">
        <v>1166</v>
      </c>
    </row>
    <row r="10" spans="1:5" ht="14.25" customHeight="1" x14ac:dyDescent="0.25">
      <c r="A10" s="66">
        <v>2006</v>
      </c>
      <c r="B10" s="99">
        <v>1107</v>
      </c>
      <c r="C10" s="99">
        <v>594</v>
      </c>
      <c r="D10" s="100">
        <v>1236</v>
      </c>
    </row>
    <row r="11" spans="1:5" ht="14.25" customHeight="1" x14ac:dyDescent="0.25">
      <c r="A11" s="66">
        <v>2007</v>
      </c>
      <c r="B11" s="99">
        <v>1210</v>
      </c>
      <c r="C11" s="99">
        <v>459</v>
      </c>
      <c r="D11" s="100">
        <v>1415</v>
      </c>
    </row>
    <row r="12" spans="1:5" ht="15" customHeight="1" x14ac:dyDescent="0.25">
      <c r="A12" s="66">
        <v>2008</v>
      </c>
      <c r="B12" s="99">
        <v>1203</v>
      </c>
      <c r="C12" s="99">
        <v>606</v>
      </c>
      <c r="D12" s="100">
        <v>1636</v>
      </c>
    </row>
    <row r="13" spans="1:5" ht="14.25" customHeight="1" x14ac:dyDescent="0.25">
      <c r="A13" s="66">
        <v>2009</v>
      </c>
      <c r="B13" s="99">
        <v>961</v>
      </c>
      <c r="C13" s="99">
        <v>461</v>
      </c>
      <c r="D13" s="100">
        <v>1140</v>
      </c>
    </row>
    <row r="14" spans="1:5" ht="13.5" customHeight="1" x14ac:dyDescent="0.25">
      <c r="A14" s="66">
        <v>2010</v>
      </c>
      <c r="B14" s="99">
        <v>1262</v>
      </c>
      <c r="C14" s="99">
        <v>541</v>
      </c>
      <c r="D14" s="100">
        <v>1578</v>
      </c>
    </row>
    <row r="15" spans="1:5" x14ac:dyDescent="0.25">
      <c r="A15" s="66">
        <v>2011</v>
      </c>
      <c r="B15" s="99">
        <v>1162</v>
      </c>
      <c r="C15" s="99">
        <v>443</v>
      </c>
      <c r="D15" s="100">
        <v>1379</v>
      </c>
    </row>
    <row r="16" spans="1:5" x14ac:dyDescent="0.25">
      <c r="A16" s="101">
        <v>2012</v>
      </c>
      <c r="B16" s="102">
        <v>1378</v>
      </c>
      <c r="C16" s="102">
        <v>722</v>
      </c>
      <c r="D16" s="103">
        <v>1703</v>
      </c>
      <c r="E16" s="104"/>
    </row>
    <row r="17" spans="1:5" x14ac:dyDescent="0.25">
      <c r="A17" s="101">
        <v>2013</v>
      </c>
      <c r="B17" s="102">
        <v>1343</v>
      </c>
      <c r="C17" s="102">
        <v>704</v>
      </c>
      <c r="D17" s="103">
        <v>1708</v>
      </c>
      <c r="E17" s="104"/>
    </row>
    <row r="18" spans="1:5" x14ac:dyDescent="0.25">
      <c r="A18" s="101">
        <v>2014</v>
      </c>
      <c r="B18" s="102">
        <v>1427</v>
      </c>
      <c r="C18" s="102">
        <v>754</v>
      </c>
      <c r="D18" s="103">
        <v>1815</v>
      </c>
      <c r="E18" s="104"/>
    </row>
    <row r="19" spans="1:5" x14ac:dyDescent="0.25">
      <c r="A19" s="101">
        <v>2015</v>
      </c>
      <c r="B19" s="102">
        <v>1284</v>
      </c>
      <c r="C19" s="102">
        <v>614</v>
      </c>
      <c r="D19" s="103">
        <v>1660</v>
      </c>
      <c r="E19" s="104"/>
    </row>
    <row r="20" spans="1:5" x14ac:dyDescent="0.25">
      <c r="A20" s="101">
        <v>2016</v>
      </c>
      <c r="B20" s="102">
        <v>1478</v>
      </c>
      <c r="C20" s="102">
        <v>635</v>
      </c>
      <c r="D20" s="103">
        <v>1929</v>
      </c>
      <c r="E20" s="104"/>
    </row>
    <row r="21" spans="1:5" x14ac:dyDescent="0.25">
      <c r="A21" s="101">
        <v>2017</v>
      </c>
      <c r="B21" s="102">
        <v>1510</v>
      </c>
      <c r="C21" s="102">
        <v>757</v>
      </c>
      <c r="D21" s="103">
        <v>1980</v>
      </c>
      <c r="E21" s="104"/>
    </row>
    <row r="22" spans="1:5" x14ac:dyDescent="0.25">
      <c r="A22" s="101">
        <v>2018</v>
      </c>
      <c r="B22" s="102">
        <v>1418</v>
      </c>
      <c r="C22" s="102">
        <v>792</v>
      </c>
      <c r="D22" s="103">
        <v>2091</v>
      </c>
      <c r="E22" s="104"/>
    </row>
    <row r="23" spans="1:5" ht="16.5" customHeight="1" thickBot="1" x14ac:dyDescent="0.3">
      <c r="A23" s="105" t="s">
        <v>68</v>
      </c>
      <c r="B23" s="75">
        <f>B22/B5</f>
        <v>1.6961722488038278</v>
      </c>
      <c r="C23" s="75">
        <f t="shared" ref="C23:D23" si="0">C22/C5</f>
        <v>1.4803738317757009</v>
      </c>
      <c r="D23" s="106">
        <f t="shared" si="0"/>
        <v>1.9933269780743565</v>
      </c>
    </row>
    <row r="24" spans="1:5" ht="15.75" thickTop="1" x14ac:dyDescent="0.2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No.2028 Transport Statistics Stockport 2018</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F03BB-C362-416D-84C9-B17AA8122CAC}">
  <sheetPr>
    <pageSetUpPr fitToPage="1"/>
  </sheetPr>
  <dimension ref="A1:D22"/>
  <sheetViews>
    <sheetView zoomScaleNormal="100" workbookViewId="0">
      <selection sqref="A1:J1"/>
    </sheetView>
  </sheetViews>
  <sheetFormatPr defaultRowHeight="15" x14ac:dyDescent="0.25"/>
  <cols>
    <col min="1" max="1" width="27.28515625" style="98" customWidth="1"/>
    <col min="2" max="2" width="12.85546875" style="98" customWidth="1"/>
    <col min="3" max="3" width="12.28515625" style="98" customWidth="1"/>
    <col min="4" max="4" width="13.42578125" style="98" customWidth="1"/>
    <col min="5" max="16384" width="9.140625" style="98"/>
  </cols>
  <sheetData>
    <row r="1" spans="1:4" ht="18.75" x14ac:dyDescent="0.3">
      <c r="A1" s="107" t="s">
        <v>91</v>
      </c>
      <c r="B1" s="64"/>
      <c r="C1" s="64"/>
      <c r="D1" s="64"/>
    </row>
    <row r="2" spans="1:4" ht="15.75" thickBot="1" x14ac:dyDescent="0.3">
      <c r="A2" s="64"/>
      <c r="B2" s="64"/>
      <c r="C2" s="64"/>
      <c r="D2" s="64"/>
    </row>
    <row r="3" spans="1:4" ht="16.5" thickTop="1" x14ac:dyDescent="0.25">
      <c r="A3" s="212" t="s">
        <v>92</v>
      </c>
      <c r="B3" s="213"/>
      <c r="C3" s="213"/>
      <c r="D3" s="214"/>
    </row>
    <row r="4" spans="1:4" ht="15.75" x14ac:dyDescent="0.25">
      <c r="A4" s="108" t="s">
        <v>60</v>
      </c>
      <c r="B4" s="109" t="s">
        <v>66</v>
      </c>
      <c r="C4" s="109" t="s">
        <v>67</v>
      </c>
      <c r="D4" s="110" t="s">
        <v>69</v>
      </c>
    </row>
    <row r="5" spans="1:4" ht="15.75" x14ac:dyDescent="0.25">
      <c r="A5" s="108">
        <v>2003</v>
      </c>
      <c r="B5" s="111">
        <v>1996</v>
      </c>
      <c r="C5" s="111">
        <v>1507</v>
      </c>
      <c r="D5" s="112">
        <v>1657</v>
      </c>
    </row>
    <row r="6" spans="1:4" ht="15.75" x14ac:dyDescent="0.25">
      <c r="A6" s="108">
        <v>2004</v>
      </c>
      <c r="B6" s="111">
        <v>1771</v>
      </c>
      <c r="C6" s="111">
        <v>1343</v>
      </c>
      <c r="D6" s="112">
        <v>1392</v>
      </c>
    </row>
    <row r="7" spans="1:4" ht="15.75" x14ac:dyDescent="0.25">
      <c r="A7" s="108">
        <v>2005</v>
      </c>
      <c r="B7" s="111">
        <v>2140</v>
      </c>
      <c r="C7" s="111">
        <v>1782</v>
      </c>
      <c r="D7" s="112">
        <v>1264</v>
      </c>
    </row>
    <row r="8" spans="1:4" ht="15.75" x14ac:dyDescent="0.25">
      <c r="A8" s="108">
        <v>2006</v>
      </c>
      <c r="B8" s="111">
        <v>2196</v>
      </c>
      <c r="C8" s="111">
        <v>1589</v>
      </c>
      <c r="D8" s="112">
        <v>1389</v>
      </c>
    </row>
    <row r="9" spans="1:4" ht="15.75" x14ac:dyDescent="0.25">
      <c r="A9" s="108">
        <v>2007</v>
      </c>
      <c r="B9" s="111">
        <v>2258</v>
      </c>
      <c r="C9" s="111">
        <v>1314</v>
      </c>
      <c r="D9" s="112">
        <v>1590</v>
      </c>
    </row>
    <row r="10" spans="1:4" ht="15.75" x14ac:dyDescent="0.25">
      <c r="A10" s="108">
        <v>2008</v>
      </c>
      <c r="B10" s="111">
        <v>2575</v>
      </c>
      <c r="C10" s="111">
        <v>1489</v>
      </c>
      <c r="D10" s="112">
        <v>1484</v>
      </c>
    </row>
    <row r="11" spans="1:4" ht="15.75" x14ac:dyDescent="0.25">
      <c r="A11" s="108">
        <v>2009</v>
      </c>
      <c r="B11" s="111">
        <v>2601</v>
      </c>
      <c r="C11" s="111">
        <v>1673</v>
      </c>
      <c r="D11" s="112">
        <v>1387</v>
      </c>
    </row>
    <row r="12" spans="1:4" ht="15.75" x14ac:dyDescent="0.25">
      <c r="A12" s="108">
        <v>2010</v>
      </c>
      <c r="B12" s="111">
        <v>2500.7601572564904</v>
      </c>
      <c r="C12" s="111">
        <v>1491.5738797832205</v>
      </c>
      <c r="D12" s="112">
        <v>1493.2239772667403</v>
      </c>
    </row>
    <row r="13" spans="1:4" ht="15.75" x14ac:dyDescent="0.25">
      <c r="A13" s="113">
        <v>2011</v>
      </c>
      <c r="B13" s="111">
        <v>2365.3569348000001</v>
      </c>
      <c r="C13" s="111">
        <v>1264.5229359999998</v>
      </c>
      <c r="D13" s="112">
        <v>1290.6417907999999</v>
      </c>
    </row>
    <row r="14" spans="1:4" ht="15.75" x14ac:dyDescent="0.25">
      <c r="A14" s="113">
        <v>2012</v>
      </c>
      <c r="B14" s="114">
        <v>2414.7723387000001</v>
      </c>
      <c r="C14" s="114">
        <v>1506.250706</v>
      </c>
      <c r="D14" s="115">
        <v>1529.9440184</v>
      </c>
    </row>
    <row r="15" spans="1:4" ht="15.75" x14ac:dyDescent="0.25">
      <c r="A15" s="113">
        <v>2013</v>
      </c>
      <c r="B15" s="114">
        <v>2470</v>
      </c>
      <c r="C15" s="114">
        <v>1618</v>
      </c>
      <c r="D15" s="115">
        <v>1569</v>
      </c>
    </row>
    <row r="16" spans="1:4" ht="15.75" x14ac:dyDescent="0.25">
      <c r="A16" s="113">
        <v>2014</v>
      </c>
      <c r="B16" s="114">
        <v>2299</v>
      </c>
      <c r="C16" s="114">
        <v>1534</v>
      </c>
      <c r="D16" s="115">
        <v>1315</v>
      </c>
    </row>
    <row r="17" spans="1:4" ht="15.75" x14ac:dyDescent="0.25">
      <c r="A17" s="113">
        <v>2015</v>
      </c>
      <c r="B17" s="114">
        <v>2225</v>
      </c>
      <c r="C17" s="114">
        <v>1647</v>
      </c>
      <c r="D17" s="115">
        <v>1634</v>
      </c>
    </row>
    <row r="18" spans="1:4" ht="15.75" x14ac:dyDescent="0.25">
      <c r="A18" s="113">
        <v>2016</v>
      </c>
      <c r="B18" s="114">
        <v>2417</v>
      </c>
      <c r="C18" s="114">
        <v>1591</v>
      </c>
      <c r="D18" s="115">
        <v>1781</v>
      </c>
    </row>
    <row r="19" spans="1:4" ht="15.75" x14ac:dyDescent="0.25">
      <c r="A19" s="113">
        <v>2017</v>
      </c>
      <c r="B19" s="114">
        <v>2419</v>
      </c>
      <c r="C19" s="114">
        <v>1579</v>
      </c>
      <c r="D19" s="115">
        <v>1643</v>
      </c>
    </row>
    <row r="20" spans="1:4" ht="15.75" x14ac:dyDescent="0.25">
      <c r="A20" s="113">
        <v>2018</v>
      </c>
      <c r="B20" s="114">
        <v>2578</v>
      </c>
      <c r="C20" s="114">
        <v>1454</v>
      </c>
      <c r="D20" s="115">
        <v>1417</v>
      </c>
    </row>
    <row r="21" spans="1:4" ht="16.5" thickBot="1" x14ac:dyDescent="0.3">
      <c r="A21" s="116" t="s">
        <v>93</v>
      </c>
      <c r="B21" s="117">
        <f>B20/B5</f>
        <v>1.2915831663326653</v>
      </c>
      <c r="C21" s="117">
        <f t="shared" ref="C21:D21" si="0">C20/C5</f>
        <v>0.96483078964830793</v>
      </c>
      <c r="D21" s="118">
        <f t="shared" si="0"/>
        <v>0.85515992757996384</v>
      </c>
    </row>
    <row r="22" spans="1:4" ht="15.75" thickTop="1" x14ac:dyDescent="0.25"/>
  </sheetData>
  <mergeCells count="1">
    <mergeCell ref="A3:D3"/>
  </mergeCells>
  <pageMargins left="0.70866141732283472" right="0.70866141732283472" top="0.74803149606299213" bottom="0.74803149606299213" header="0.31496062992125984" footer="0.31496062992125984"/>
  <pageSetup paperSize="9" orientation="portrait" r:id="rId1"/>
  <headerFooter>
    <oddHeader>&amp;C&amp;"Calibri,Regular"&amp;13SRAD Report No.2028 Transport Statistics Stockport 2018</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Key Centre Notes</vt:lpstr>
      <vt:lpstr>Cordon Map</vt:lpstr>
      <vt:lpstr>Table 9 Key Centre Surveys AM</vt:lpstr>
      <vt:lpstr>Table 10 Key Centre Surveys  OP</vt:lpstr>
      <vt:lpstr>Table 11 Key Centre Surveys PM</vt:lpstr>
      <vt:lpstr>Tab 12  KC Traffic Trend</vt:lpstr>
      <vt:lpstr>Tabs 13 14 KC Car Occupancy</vt:lpstr>
      <vt:lpstr>Table 15 Rail to KC</vt:lpstr>
      <vt:lpstr>Table 16 Walk to KC</vt:lpstr>
      <vt:lpstr>Table 17 KC Car&amp;Non-carTrips </vt:lpstr>
      <vt:lpstr>'Cordon Map'!Print_Area</vt:lpstr>
      <vt:lpstr>'Key Centre Notes'!Print_Area</vt:lpstr>
      <vt:lpstr>'Tab 12  KC Traffic Trend'!Print_Area</vt:lpstr>
      <vt:lpstr>'Table 10 Key Centre Surveys  OP'!Print_Area</vt:lpstr>
      <vt:lpstr>'Table 11 Key Centre Surveys PM'!Print_Area</vt:lpstr>
      <vt:lpstr>'Table 15 Rail to KC'!Print_Area</vt:lpstr>
      <vt:lpstr>'Table 16 Walk to KC'!Print_Area</vt:lpstr>
      <vt:lpstr>'Table 17 KC Car&amp;Non-carTrips '!Print_Area</vt:lpstr>
      <vt:lpstr>'Table 9 Key Centre Surveys AM'!Print_Area</vt:lpstr>
      <vt:lpstr>'Tabs 13 14 KC Car Occupancy'!Print_Area</vt:lpstr>
    </vt:vector>
  </TitlesOfParts>
  <Company>Transport for Greater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Morewood</dc:creator>
  <cp:lastModifiedBy>Jeremy Morewood</cp:lastModifiedBy>
  <dcterms:created xsi:type="dcterms:W3CDTF">2020-05-27T17:36:37Z</dcterms:created>
  <dcterms:modified xsi:type="dcterms:W3CDTF">2020-06-22T14:17:46Z</dcterms:modified>
</cp:coreProperties>
</file>